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sin.Grigg\Desktop\"/>
    </mc:Choice>
  </mc:AlternateContent>
  <xr:revisionPtr revIDLastSave="0" documentId="13_ncr:1_{D7B48074-666B-4FF9-BCA8-6A1523FAEC1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4" i="2" l="1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O18" i="2"/>
  <c r="L1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B4" i="2"/>
  <c r="W5" i="2"/>
  <c r="W7" i="2"/>
  <c r="W9" i="2"/>
  <c r="W11" i="2"/>
  <c r="W13" i="2"/>
  <c r="W15" i="2"/>
  <c r="W17" i="2"/>
  <c r="W19" i="2"/>
  <c r="W21" i="2"/>
  <c r="W23" i="2"/>
  <c r="W25" i="2"/>
  <c r="W26" i="2"/>
  <c r="W27" i="2"/>
  <c r="W28" i="2"/>
  <c r="W29" i="2"/>
  <c r="W30" i="2"/>
  <c r="W31" i="2"/>
  <c r="W32" i="2"/>
  <c r="V5" i="2"/>
  <c r="V7" i="2"/>
  <c r="V9" i="2"/>
  <c r="V11" i="2"/>
  <c r="V13" i="2"/>
  <c r="V15" i="2"/>
  <c r="V17" i="2"/>
  <c r="V19" i="2"/>
  <c r="V21" i="2"/>
  <c r="V23" i="2"/>
  <c r="V25" i="2"/>
  <c r="V26" i="2"/>
  <c r="V27" i="2"/>
  <c r="V28" i="2"/>
  <c r="V29" i="2"/>
  <c r="V30" i="2"/>
  <c r="V31" i="2"/>
  <c r="V32" i="2"/>
  <c r="U5" i="2"/>
  <c r="U7" i="2"/>
  <c r="U9" i="2"/>
  <c r="U11" i="2"/>
  <c r="U13" i="2"/>
  <c r="U15" i="2"/>
  <c r="U17" i="2"/>
  <c r="U19" i="2"/>
  <c r="U21" i="2"/>
  <c r="U23" i="2"/>
  <c r="U25" i="2"/>
  <c r="U26" i="2"/>
  <c r="U27" i="2"/>
  <c r="U28" i="2"/>
  <c r="U29" i="2"/>
  <c r="U30" i="2"/>
  <c r="U31" i="2"/>
  <c r="U32" i="2"/>
  <c r="T5" i="2"/>
  <c r="T7" i="2"/>
  <c r="T9" i="2"/>
  <c r="T11" i="2"/>
  <c r="T13" i="2"/>
  <c r="T15" i="2"/>
  <c r="T17" i="2"/>
  <c r="T19" i="2"/>
  <c r="T21" i="2"/>
  <c r="T23" i="2"/>
  <c r="T25" i="2"/>
  <c r="T26" i="2"/>
  <c r="T27" i="2"/>
  <c r="T28" i="2"/>
  <c r="T29" i="2"/>
  <c r="T30" i="2"/>
  <c r="T31" i="2"/>
  <c r="T32" i="2"/>
  <c r="S5" i="2"/>
  <c r="S7" i="2"/>
  <c r="S9" i="2"/>
  <c r="S11" i="2"/>
  <c r="S13" i="2"/>
  <c r="S15" i="2"/>
  <c r="S17" i="2"/>
  <c r="S19" i="2"/>
  <c r="S21" i="2"/>
  <c r="S23" i="2"/>
  <c r="S25" i="2"/>
  <c r="S26" i="2"/>
  <c r="S27" i="2"/>
  <c r="S28" i="2"/>
  <c r="S29" i="2"/>
  <c r="S30" i="2"/>
  <c r="S31" i="2"/>
  <c r="S32" i="2"/>
  <c r="W3" i="2"/>
  <c r="V3" i="2"/>
  <c r="U3" i="2"/>
  <c r="T3" i="2"/>
  <c r="S3" i="2"/>
  <c r="R5" i="2"/>
  <c r="M6" i="2" s="1"/>
  <c r="R7" i="2"/>
  <c r="N8" i="2" s="1"/>
  <c r="R9" i="2"/>
  <c r="O10" i="2" s="1"/>
  <c r="R11" i="2"/>
  <c r="P12" i="2" s="1"/>
  <c r="R13" i="2"/>
  <c r="N14" i="2" s="1"/>
  <c r="R15" i="2"/>
  <c r="N16" i="2" s="1"/>
  <c r="R17" i="2"/>
  <c r="N18" i="2" s="1"/>
  <c r="R19" i="2"/>
  <c r="P20" i="2" s="1"/>
  <c r="R21" i="2"/>
  <c r="O22" i="2" s="1"/>
  <c r="R23" i="2"/>
  <c r="R25" i="2"/>
  <c r="R26" i="2"/>
  <c r="R27" i="2"/>
  <c r="R28" i="2"/>
  <c r="R29" i="2"/>
  <c r="R30" i="2"/>
  <c r="R31" i="2"/>
  <c r="R32" i="2"/>
  <c r="R3" i="2"/>
  <c r="M44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B43" i="1"/>
  <c r="Q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B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B37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B36" i="1"/>
  <c r="P22" i="2" l="1"/>
  <c r="I22" i="2"/>
  <c r="B22" i="2"/>
  <c r="J22" i="2"/>
  <c r="H22" i="2"/>
  <c r="C22" i="2"/>
  <c r="K22" i="2"/>
  <c r="D22" i="2"/>
  <c r="L22" i="2"/>
  <c r="M22" i="2"/>
  <c r="F22" i="2"/>
  <c r="N22" i="2"/>
  <c r="E22" i="2"/>
  <c r="C14" i="2"/>
  <c r="G22" i="2"/>
  <c r="I20" i="2"/>
  <c r="G14" i="2"/>
  <c r="B20" i="2"/>
  <c r="J20" i="2"/>
  <c r="K20" i="2"/>
  <c r="O14" i="2"/>
  <c r="D20" i="2"/>
  <c r="L20" i="2"/>
  <c r="H16" i="2"/>
  <c r="E20" i="2"/>
  <c r="M20" i="2"/>
  <c r="C20" i="2"/>
  <c r="O16" i="2"/>
  <c r="F20" i="2"/>
  <c r="N20" i="2"/>
  <c r="G18" i="2"/>
  <c r="G20" i="2"/>
  <c r="O20" i="2"/>
  <c r="H18" i="2"/>
  <c r="H20" i="2"/>
  <c r="P18" i="2"/>
  <c r="P16" i="2"/>
  <c r="I18" i="2"/>
  <c r="I14" i="2"/>
  <c r="B18" i="2"/>
  <c r="J18" i="2"/>
  <c r="C18" i="2"/>
  <c r="D18" i="2"/>
  <c r="P14" i="2"/>
  <c r="E18" i="2"/>
  <c r="M18" i="2"/>
  <c r="K18" i="2"/>
  <c r="L18" i="2"/>
  <c r="G16" i="2"/>
  <c r="F18" i="2"/>
  <c r="I16" i="2"/>
  <c r="D14" i="2"/>
  <c r="B16" i="2"/>
  <c r="J16" i="2"/>
  <c r="C16" i="2"/>
  <c r="K16" i="2"/>
  <c r="H14" i="2"/>
  <c r="D16" i="2"/>
  <c r="L16" i="2"/>
  <c r="E16" i="2"/>
  <c r="M16" i="2"/>
  <c r="K14" i="2"/>
  <c r="F16" i="2"/>
  <c r="O8" i="2"/>
  <c r="B14" i="2"/>
  <c r="J14" i="2"/>
  <c r="E14" i="2"/>
  <c r="M14" i="2"/>
  <c r="F14" i="2"/>
  <c r="H12" i="2"/>
  <c r="P10" i="2"/>
  <c r="I12" i="2"/>
  <c r="C12" i="2"/>
  <c r="H10" i="2"/>
  <c r="B12" i="2"/>
  <c r="J12" i="2"/>
  <c r="K12" i="2"/>
  <c r="D12" i="2"/>
  <c r="L12" i="2"/>
  <c r="H8" i="2"/>
  <c r="E12" i="2"/>
  <c r="M12" i="2"/>
  <c r="F12" i="2"/>
  <c r="N12" i="2"/>
  <c r="P8" i="2"/>
  <c r="G12" i="2"/>
  <c r="O12" i="2"/>
  <c r="I10" i="2"/>
  <c r="N6" i="2"/>
  <c r="B10" i="2"/>
  <c r="J10" i="2"/>
  <c r="O6" i="2"/>
  <c r="C10" i="2"/>
  <c r="K10" i="2"/>
  <c r="P6" i="2"/>
  <c r="D10" i="2"/>
  <c r="L10" i="2"/>
  <c r="G8" i="2"/>
  <c r="E10" i="2"/>
  <c r="M10" i="2"/>
  <c r="F10" i="2"/>
  <c r="N10" i="2"/>
  <c r="I8" i="2"/>
  <c r="G10" i="2"/>
  <c r="B8" i="2"/>
  <c r="J8" i="2"/>
  <c r="C8" i="2"/>
  <c r="K8" i="2"/>
  <c r="F6" i="2"/>
  <c r="D8" i="2"/>
  <c r="L8" i="2"/>
  <c r="G6" i="2"/>
  <c r="E8" i="2"/>
  <c r="M8" i="2"/>
  <c r="H6" i="2"/>
  <c r="F8" i="2"/>
  <c r="I6" i="2"/>
  <c r="B6" i="2"/>
  <c r="J6" i="2"/>
  <c r="C6" i="2"/>
  <c r="D6" i="2"/>
  <c r="L6" i="2"/>
  <c r="K6" i="2"/>
  <c r="E6" i="2"/>
</calcChain>
</file>

<file path=xl/sharedStrings.xml><?xml version="1.0" encoding="utf-8"?>
<sst xmlns="http://schemas.openxmlformats.org/spreadsheetml/2006/main" count="109" uniqueCount="53">
  <si>
    <t>PFBS (ug/L)</t>
  </si>
  <si>
    <t>PFPeS (ug/L)</t>
  </si>
  <si>
    <t>PFHxS (ug/L)</t>
  </si>
  <si>
    <t>PFHpS (ug/L)</t>
  </si>
  <si>
    <t>PFOS (ug/L)</t>
  </si>
  <si>
    <t>PFPeA (ug/L)</t>
  </si>
  <si>
    <t>pFHxA (ug/L)</t>
  </si>
  <si>
    <t>PFHpA (ug/L)</t>
  </si>
  <si>
    <t>PFOA (ug/L)</t>
  </si>
  <si>
    <t>pFNA (ug/L)</t>
  </si>
  <si>
    <t>PFDA (ug/L)</t>
  </si>
  <si>
    <t>MeFOSAA (ug/L)</t>
  </si>
  <si>
    <t>EtFOSAA (ug/L)</t>
  </si>
  <si>
    <t>6:2 FTS (ug/L)</t>
  </si>
  <si>
    <t>8:2 FTS (ug/L)</t>
  </si>
  <si>
    <t>Pilot Study</t>
  </si>
  <si>
    <t>site 1</t>
  </si>
  <si>
    <t>site 2</t>
  </si>
  <si>
    <t>site 3</t>
  </si>
  <si>
    <t>site 4</t>
  </si>
  <si>
    <t>site 5</t>
  </si>
  <si>
    <t>site 6</t>
  </si>
  <si>
    <t>site 7</t>
  </si>
  <si>
    <t>site 8</t>
  </si>
  <si>
    <t>site 9</t>
  </si>
  <si>
    <t>site 10</t>
  </si>
  <si>
    <t>site 11</t>
  </si>
  <si>
    <t>site 12</t>
  </si>
  <si>
    <t>site 13</t>
  </si>
  <si>
    <t>site 15</t>
  </si>
  <si>
    <t>site 16</t>
  </si>
  <si>
    <t>site 17</t>
  </si>
  <si>
    <t>site 18</t>
  </si>
  <si>
    <t>site 19</t>
  </si>
  <si>
    <t>site 20</t>
  </si>
  <si>
    <t>Pilot site 1 - Cell 12C (PIW only)</t>
  </si>
  <si>
    <t>Pilot site 1 - Cell 10 (PIW &amp; MSW)</t>
  </si>
  <si>
    <t>Pilot site 2 - stage 4B (SIW only)</t>
  </si>
  <si>
    <t>Pilot site 2 - stage 2 (SIW only)</t>
  </si>
  <si>
    <t>Pilot site 3</t>
  </si>
  <si>
    <t>Pilot site 3 duplicate sample</t>
  </si>
  <si>
    <t>average</t>
  </si>
  <si>
    <t>geomean</t>
  </si>
  <si>
    <t>sum of PFAS</t>
  </si>
  <si>
    <t>Sum of SCPFSA</t>
  </si>
  <si>
    <t>Sum of LCPFSA</t>
  </si>
  <si>
    <t>Sum of SCPFCA</t>
  </si>
  <si>
    <t>Sum of LC-PFCA</t>
  </si>
  <si>
    <t>Precusosrs</t>
  </si>
  <si>
    <t>less than C6</t>
  </si>
  <si>
    <t>less than C7</t>
  </si>
  <si>
    <t xml:space="preserve"> C6+</t>
  </si>
  <si>
    <t>C7+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</si>
</sst>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3" borderId="0" xfId="0" applyFill="1"/>
    <xf numFmtId="0" fontId="0" fillId="0" borderId="0" xfId="0" applyFill="1"/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Fill="1"/>
    <xf numFmtId="0" fontId="1" fillId="0" borderId="0" xfId="0" applyFont="1" applyAlignment="1">
      <alignment horizontal="right"/>
    </xf>
    <xf numFmtId="0" fontId="2" fillId="0" borderId="0" xfId="0" applyFont="1" applyFill="1"/>
    <xf numFmtId="164" fontId="0" fillId="0" borderId="0" xfId="0" applyNumberFormat="1"/>
    <xf numFmtId="10" fontId="0" fillId="0" borderId="0" xfId="0" applyNumberFormat="1" applyAlignment="1">
      <alignment horizontal="right"/>
    </xf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0" fillId="4" borderId="0" xfId="0" applyFill="1" applyAlignment="1">
      <alignment horizontal="right"/>
    </xf>
    <xf numFmtId="10" fontId="0" fillId="4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Landfill</a:t>
            </a:r>
            <a:r>
              <a:rPr lang="en-NZ" baseline="0"/>
              <a:t> Leachate</a:t>
            </a:r>
            <a:endParaRPr lang="en-N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Sheet1!$B$40</c:f>
              <c:strCache>
                <c:ptCount val="1"/>
                <c:pt idx="0">
                  <c:v>PFBS (ug/L)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Sheet1!$B$41:$B$43</c15:sqref>
                  </c15:fullRef>
                </c:ext>
              </c:extLst>
              <c:f>Sheet1!$B$43</c:f>
              <c:numCache>
                <c:formatCode>General</c:formatCode>
                <c:ptCount val="1"/>
                <c:pt idx="0" formatCode="0.0%">
                  <c:v>0.33507849203046419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94-4F52-A0D4-39B2043E7D81}"/>
            </c:ext>
          </c:extLst>
        </c:ser>
        <c:ser>
          <c:idx val="1"/>
          <c:order val="1"/>
          <c:tx>
            <c:strRef>
              <c:f>Sheet1!$C$40</c:f>
              <c:strCache>
                <c:ptCount val="1"/>
                <c:pt idx="0">
                  <c:v>PFPeS (ug/L)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Sheet1!$C$41:$C$43</c15:sqref>
                  </c15:fullRef>
                </c:ext>
              </c:extLst>
              <c:f>Sheet1!$C$43</c:f>
              <c:numCache>
                <c:formatCode>General</c:formatCode>
                <c:ptCount val="1"/>
                <c:pt idx="0" formatCode="0.0%">
                  <c:v>8.0462478753754157E-3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94-4F52-A0D4-39B2043E7D81}"/>
            </c:ext>
          </c:extLst>
        </c:ser>
        <c:ser>
          <c:idx val="2"/>
          <c:order val="2"/>
          <c:tx>
            <c:strRef>
              <c:f>Sheet1!$D$40</c:f>
              <c:strCache>
                <c:ptCount val="1"/>
                <c:pt idx="0">
                  <c:v>PFHxS (ug/L)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Sheet1!$D$41:$D$43</c15:sqref>
                  </c15:fullRef>
                </c:ext>
              </c:extLst>
              <c:f>Sheet1!$D$43</c:f>
              <c:numCache>
                <c:formatCode>General</c:formatCode>
                <c:ptCount val="1"/>
                <c:pt idx="0" formatCode="0.0%">
                  <c:v>0.11130776597291511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94-4F52-A0D4-39B2043E7D81}"/>
            </c:ext>
          </c:extLst>
        </c:ser>
        <c:ser>
          <c:idx val="3"/>
          <c:order val="3"/>
          <c:tx>
            <c:strRef>
              <c:f>Sheet1!$E$40</c:f>
              <c:strCache>
                <c:ptCount val="1"/>
                <c:pt idx="0">
                  <c:v>PFHpS (ug/L)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Sheet1!$E$41:$E$43</c15:sqref>
                  </c15:fullRef>
                </c:ext>
              </c:extLst>
              <c:f>Sheet1!$E$43</c:f>
              <c:numCache>
                <c:formatCode>General</c:formatCode>
                <c:ptCount val="1"/>
                <c:pt idx="0" formatCode="0.0%">
                  <c:v>7.6712108981333391E-4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94-4F52-A0D4-39B2043E7D81}"/>
            </c:ext>
          </c:extLst>
        </c:ser>
        <c:ser>
          <c:idx val="4"/>
          <c:order val="4"/>
          <c:tx>
            <c:strRef>
              <c:f>Sheet1!$F$40</c:f>
              <c:strCache>
                <c:ptCount val="1"/>
                <c:pt idx="0">
                  <c:v>PFOS (ug/L)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Sheet1!$F$41:$F$43</c15:sqref>
                  </c15:fullRef>
                </c:ext>
              </c:extLst>
              <c:f>Sheet1!$F$43</c:f>
              <c:numCache>
                <c:formatCode>General</c:formatCode>
                <c:ptCount val="1"/>
                <c:pt idx="0" formatCode="0.0%">
                  <c:v>5.0975948497595854E-2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94-4F52-A0D4-39B2043E7D81}"/>
            </c:ext>
          </c:extLst>
        </c:ser>
        <c:ser>
          <c:idx val="5"/>
          <c:order val="5"/>
          <c:tx>
            <c:strRef>
              <c:f>Sheet1!$G$40</c:f>
              <c:strCache>
                <c:ptCount val="1"/>
                <c:pt idx="0">
                  <c:v>PFPeA (ug/L)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Sheet1!$G$41:$G$43</c15:sqref>
                  </c15:fullRef>
                </c:ext>
              </c:extLst>
              <c:f>Sheet1!$G$43</c:f>
              <c:numCache>
                <c:formatCode>General</c:formatCode>
                <c:ptCount val="1"/>
                <c:pt idx="0" formatCode="0.0%">
                  <c:v>5.0502138412711145E-2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94-4F52-A0D4-39B2043E7D81}"/>
            </c:ext>
          </c:extLst>
        </c:ser>
        <c:ser>
          <c:idx val="6"/>
          <c:order val="6"/>
          <c:tx>
            <c:strRef>
              <c:f>Sheet1!$H$40</c:f>
              <c:strCache>
                <c:ptCount val="1"/>
                <c:pt idx="0">
                  <c:v>pFHxA (ug/L)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Sheet1!$H$41:$H$43</c15:sqref>
                  </c15:fullRef>
                </c:ext>
              </c:extLst>
              <c:f>Sheet1!$H$43</c:f>
              <c:numCache>
                <c:formatCode>General</c:formatCode>
                <c:ptCount val="1"/>
                <c:pt idx="0" formatCode="0.0%">
                  <c:v>0.2343640165056381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94-4F52-A0D4-39B2043E7D81}"/>
            </c:ext>
          </c:extLst>
        </c:ser>
        <c:ser>
          <c:idx val="7"/>
          <c:order val="7"/>
          <c:tx>
            <c:strRef>
              <c:f>Sheet1!$I$40</c:f>
              <c:strCache>
                <c:ptCount val="1"/>
                <c:pt idx="0">
                  <c:v>PFHpA (ug/L)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Sheet1!$I$41:$I$43</c15:sqref>
                  </c15:fullRef>
                </c:ext>
              </c:extLst>
              <c:f>Sheet1!$I$43</c:f>
              <c:numCache>
                <c:formatCode>General</c:formatCode>
                <c:ptCount val="1"/>
                <c:pt idx="0" formatCode="0.0%">
                  <c:v>4.3632142875049518E-2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E94-4F52-A0D4-39B2043E7D81}"/>
            </c:ext>
          </c:extLst>
        </c:ser>
        <c:ser>
          <c:idx val="8"/>
          <c:order val="8"/>
          <c:tx>
            <c:strRef>
              <c:f>Sheet1!$J$40</c:f>
              <c:strCache>
                <c:ptCount val="1"/>
                <c:pt idx="0">
                  <c:v>PFOA (ug/L)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Sheet1!$J$41:$J$43</c15:sqref>
                  </c15:fullRef>
                </c:ext>
              </c:extLst>
              <c:f>Sheet1!$J$43</c:f>
              <c:numCache>
                <c:formatCode>General</c:formatCode>
                <c:ptCount val="1"/>
                <c:pt idx="0" formatCode="0.0%">
                  <c:v>9.8672830375989631E-2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E94-4F52-A0D4-39B2043E7D81}"/>
            </c:ext>
          </c:extLst>
        </c:ser>
        <c:ser>
          <c:idx val="9"/>
          <c:order val="9"/>
          <c:tx>
            <c:strRef>
              <c:f>Sheet1!$K$40</c:f>
              <c:strCache>
                <c:ptCount val="1"/>
                <c:pt idx="0">
                  <c:v>pFNA (ug/L)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Sheet1!$K$41:$K$43</c15:sqref>
                  </c15:fullRef>
                </c:ext>
              </c:extLst>
              <c:f>Sheet1!$K$43</c:f>
              <c:numCache>
                <c:formatCode>General</c:formatCode>
                <c:ptCount val="1"/>
                <c:pt idx="0" formatCode="0.0%">
                  <c:v>3.4349977688308176E-3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E94-4F52-A0D4-39B2043E7D81}"/>
            </c:ext>
          </c:extLst>
        </c:ser>
        <c:ser>
          <c:idx val="10"/>
          <c:order val="10"/>
          <c:tx>
            <c:strRef>
              <c:f>Sheet1!$L$40</c:f>
              <c:strCache>
                <c:ptCount val="1"/>
                <c:pt idx="0">
                  <c:v>PFDA (ug/L)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Sheet1!$L$41:$L$43</c15:sqref>
                  </c15:fullRef>
                </c:ext>
              </c:extLst>
              <c:f>Sheet1!$L$43</c:f>
              <c:numCache>
                <c:formatCode>General</c:formatCode>
                <c:ptCount val="1"/>
                <c:pt idx="0" formatCode="0.0%">
                  <c:v>1.7984727772290389E-3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94-4F52-A0D4-39B2043E7D81}"/>
            </c:ext>
          </c:extLst>
        </c:ser>
        <c:ser>
          <c:idx val="11"/>
          <c:order val="11"/>
          <c:tx>
            <c:strRef>
              <c:f>Sheet1!$M$40</c:f>
              <c:strCache>
                <c:ptCount val="1"/>
                <c:pt idx="0">
                  <c:v>MeFOSAA (ug/L)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Sheet1!$M$41:$M$43</c15:sqref>
                  </c15:fullRef>
                </c:ext>
              </c:extLst>
              <c:f>Sheet1!$M$43</c:f>
              <c:numCache>
                <c:formatCode>General</c:formatCode>
                <c:ptCount val="1"/>
                <c:pt idx="0" formatCode="0.0%">
                  <c:v>1.2512597331621939E-2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E94-4F52-A0D4-39B2043E7D81}"/>
            </c:ext>
          </c:extLst>
        </c:ser>
        <c:ser>
          <c:idx val="12"/>
          <c:order val="12"/>
          <c:tx>
            <c:strRef>
              <c:f>Sheet1!$N$40</c:f>
              <c:strCache>
                <c:ptCount val="1"/>
                <c:pt idx="0">
                  <c:v>EtFOSAA (ug/L)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Sheet1!$N$41:$N$43</c15:sqref>
                  </c15:fullRef>
                </c:ext>
              </c:extLst>
              <c:f>Sheet1!$N$43</c:f>
              <c:numCache>
                <c:formatCode>General</c:formatCode>
                <c:ptCount val="1"/>
                <c:pt idx="0" formatCode="0.0%">
                  <c:v>8.8900810741700826E-3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E94-4F52-A0D4-39B2043E7D81}"/>
            </c:ext>
          </c:extLst>
        </c:ser>
        <c:ser>
          <c:idx val="13"/>
          <c:order val="13"/>
          <c:tx>
            <c:strRef>
              <c:f>Sheet1!$O$40</c:f>
              <c:strCache>
                <c:ptCount val="1"/>
                <c:pt idx="0">
                  <c:v>6:2 FTS (ug/L)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Sheet1!$O$41:$O$43</c15:sqref>
                  </c15:fullRef>
                </c:ext>
              </c:extLst>
              <c:f>Sheet1!$O$43</c:f>
              <c:numCache>
                <c:formatCode>General</c:formatCode>
                <c:ptCount val="1"/>
                <c:pt idx="0" formatCode="0.0%">
                  <c:v>3.6062212016224865E-2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E94-4F52-A0D4-39B2043E7D81}"/>
            </c:ext>
          </c:extLst>
        </c:ser>
        <c:ser>
          <c:idx val="14"/>
          <c:order val="14"/>
          <c:tx>
            <c:strRef>
              <c:f>Sheet1!$P$40</c:f>
              <c:strCache>
                <c:ptCount val="1"/>
                <c:pt idx="0">
                  <c:v>8:2 FTS (ug/L)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Sheet1!$P$41:$P$43</c15:sqref>
                  </c15:fullRef>
                </c:ext>
              </c:extLst>
              <c:f>Sheet1!$P$43</c:f>
              <c:numCache>
                <c:formatCode>General</c:formatCode>
                <c:ptCount val="1"/>
                <c:pt idx="0" formatCode="0.0%">
                  <c:v>3.9549353963709653E-3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E94-4F52-A0D4-39B2043E7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5780824"/>
        <c:axId val="755780496"/>
      </c:barChart>
      <c:catAx>
        <c:axId val="755780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780496"/>
        <c:crosses val="autoZero"/>
        <c:auto val="1"/>
        <c:lblAlgn val="ctr"/>
        <c:lblOffset val="100"/>
        <c:noMultiLvlLbl val="0"/>
      </c:catAx>
      <c:valAx>
        <c:axId val="755780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780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514350</xdr:colOff>
      <xdr:row>23</xdr:row>
      <xdr:rowOff>176212</xdr:rowOff>
    </xdr:from>
    <xdr:to>
      <xdr:col>13</xdr:col>
      <xdr:colOff>504825</xdr:colOff>
      <xdr:row>38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ECA6F4-56CA-4B83-A4A3-F2AF231F07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workbookViewId="0">
      <pane xSplit="1" topLeftCell="B1" activePane="topRight" state="frozen"/>
      <selection pane="topRight" sqref="A1:P33"/>
    </sheetView>
  </sheetViews>
  <sheetFormatPr defaultRowHeight="15" x14ac:dyDescent="0.25"/>
  <cols>
    <col min="1" max="1" width="43.42578125" customWidth="1"/>
    <col min="2" max="2" width="11.140625" customWidth="1"/>
    <col min="3" max="3" width="11.7109375" customWidth="1"/>
    <col min="4" max="5" width="12.140625" customWidth="1"/>
    <col min="6" max="6" width="11.7109375" customWidth="1"/>
    <col min="7" max="8" width="11.140625" bestFit="1" customWidth="1"/>
    <col min="9" max="9" width="12.140625" customWidth="1"/>
    <col min="10" max="11" width="10.42578125" bestFit="1" customWidth="1"/>
    <col min="12" max="12" width="10.28515625" bestFit="1" customWidth="1"/>
    <col min="13" max="13" width="14.28515625" bestFit="1" customWidth="1"/>
    <col min="14" max="14" width="13.140625" bestFit="1" customWidth="1"/>
    <col min="15" max="16" width="11.7109375" bestFit="1" customWidth="1"/>
    <col min="17" max="17" width="23.140625" customWidth="1"/>
    <col min="18" max="18" width="22.42578125" customWidth="1"/>
    <col min="19" max="19" width="46.85546875" customWidth="1"/>
  </cols>
  <sheetData>
    <row r="1" spans="1:18" x14ac:dyDescent="0.25">
      <c r="A1" s="1"/>
      <c r="B1" s="1" t="s">
        <v>0</v>
      </c>
      <c r="C1" s="1" t="s">
        <v>1</v>
      </c>
      <c r="D1" s="2" t="s">
        <v>2</v>
      </c>
      <c r="E1" s="1" t="s">
        <v>3</v>
      </c>
      <c r="F1" s="2" t="s">
        <v>4</v>
      </c>
      <c r="G1" s="1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1" t="s">
        <v>11</v>
      </c>
      <c r="N1" s="1" t="s">
        <v>12</v>
      </c>
      <c r="O1" s="5" t="s">
        <v>13</v>
      </c>
      <c r="P1" s="1" t="s">
        <v>14</v>
      </c>
      <c r="Q1" s="1"/>
      <c r="R1" s="1"/>
    </row>
    <row r="2" spans="1:18" x14ac:dyDescent="0.25">
      <c r="A2" s="4" t="s">
        <v>16</v>
      </c>
      <c r="B2" s="7">
        <v>0.14000000000000001</v>
      </c>
      <c r="C2" s="7">
        <v>0</v>
      </c>
      <c r="D2" s="6">
        <v>0.46700000000000003</v>
      </c>
      <c r="E2" s="7">
        <v>0</v>
      </c>
      <c r="F2" s="6">
        <v>0.111</v>
      </c>
      <c r="G2" s="7">
        <v>0.80800000000000005</v>
      </c>
      <c r="H2" s="6">
        <v>1.07</v>
      </c>
      <c r="I2" s="6">
        <v>0.45100000000000001</v>
      </c>
      <c r="J2" s="6">
        <v>0.46200000000000002</v>
      </c>
      <c r="K2" s="6">
        <v>2.1000000000000001E-2</v>
      </c>
      <c r="L2" s="6">
        <v>0</v>
      </c>
      <c r="M2" s="7">
        <v>0.06</v>
      </c>
      <c r="N2" s="7">
        <v>0</v>
      </c>
      <c r="O2" s="6">
        <v>0.113</v>
      </c>
      <c r="P2" s="7">
        <v>0</v>
      </c>
    </row>
    <row r="3" spans="1:18" x14ac:dyDescent="0.25">
      <c r="A3" s="4" t="s">
        <v>17</v>
      </c>
      <c r="B3" s="7">
        <v>0.224</v>
      </c>
      <c r="C3" s="7">
        <v>0</v>
      </c>
      <c r="D3" s="6">
        <v>0.5</v>
      </c>
      <c r="E3" s="7">
        <v>0</v>
      </c>
      <c r="F3" s="6">
        <v>0.20300000000000001</v>
      </c>
      <c r="G3" s="7">
        <v>0.65400000000000003</v>
      </c>
      <c r="H3" s="6">
        <v>1.46</v>
      </c>
      <c r="I3" s="6">
        <v>0.43</v>
      </c>
      <c r="J3" s="6">
        <v>0.69799999999999995</v>
      </c>
      <c r="K3" s="6">
        <v>3.4000000000000002E-2</v>
      </c>
      <c r="L3" s="6">
        <v>0</v>
      </c>
      <c r="M3" s="7">
        <v>6.0999999999999999E-2</v>
      </c>
      <c r="N3" s="7">
        <v>3.6999999999999998E-2</v>
      </c>
      <c r="O3" s="6">
        <v>0.27700000000000002</v>
      </c>
      <c r="P3" s="7">
        <v>0</v>
      </c>
      <c r="R3" s="7"/>
    </row>
    <row r="4" spans="1:18" ht="17.100000000000001" customHeight="1" x14ac:dyDescent="0.25">
      <c r="A4" s="4" t="s">
        <v>18</v>
      </c>
      <c r="B4" s="7">
        <v>0.153</v>
      </c>
      <c r="C4" s="7">
        <v>0</v>
      </c>
      <c r="D4" s="6">
        <v>0.308</v>
      </c>
      <c r="E4" s="7">
        <v>0</v>
      </c>
      <c r="F4" s="6">
        <v>0.60499999999999998</v>
      </c>
      <c r="G4" s="7">
        <v>0.47299999999999998</v>
      </c>
      <c r="H4" s="6">
        <v>0.68799999999999994</v>
      </c>
      <c r="I4" s="6">
        <v>0.41</v>
      </c>
      <c r="J4" s="6">
        <v>1.0900000000000001</v>
      </c>
      <c r="K4" s="6">
        <v>1.7999999999999999E-2</v>
      </c>
      <c r="L4" s="6">
        <v>0</v>
      </c>
      <c r="M4" s="7">
        <v>1.7999999999999999E-2</v>
      </c>
      <c r="N4" s="7">
        <v>0.219</v>
      </c>
      <c r="O4" s="6">
        <v>0</v>
      </c>
      <c r="P4" s="7">
        <v>0</v>
      </c>
    </row>
    <row r="5" spans="1:18" ht="16.5" customHeight="1" x14ac:dyDescent="0.25">
      <c r="A5" s="4" t="s">
        <v>19</v>
      </c>
      <c r="B5" s="7">
        <v>0.27600000000000002</v>
      </c>
      <c r="C5" s="7">
        <v>0</v>
      </c>
      <c r="D5" s="6">
        <v>0.83399999999999996</v>
      </c>
      <c r="E5" s="7">
        <v>0</v>
      </c>
      <c r="F5" s="6">
        <v>0.28899999999999998</v>
      </c>
      <c r="G5" s="7">
        <v>1.18</v>
      </c>
      <c r="H5" s="6">
        <v>1.93</v>
      </c>
      <c r="I5" s="6">
        <v>1.42</v>
      </c>
      <c r="J5" s="6">
        <v>1.37</v>
      </c>
      <c r="K5" s="6">
        <v>0.219</v>
      </c>
      <c r="L5" s="6">
        <v>4.5999999999999999E-2</v>
      </c>
      <c r="M5" s="7">
        <v>0.23799999999999999</v>
      </c>
      <c r="N5" s="7">
        <v>0</v>
      </c>
      <c r="O5" s="6">
        <v>0.91500000000000004</v>
      </c>
      <c r="P5" s="7">
        <v>0</v>
      </c>
      <c r="R5" s="7"/>
    </row>
    <row r="6" spans="1:18" x14ac:dyDescent="0.25">
      <c r="A6" s="4" t="s">
        <v>20</v>
      </c>
      <c r="B6" s="7">
        <v>6.8000000000000005E-2</v>
      </c>
      <c r="C6" s="7">
        <v>0</v>
      </c>
      <c r="D6" s="6">
        <v>8.8999999999999996E-2</v>
      </c>
      <c r="E6" s="7">
        <v>0</v>
      </c>
      <c r="F6" s="6">
        <v>2.9000000000000001E-2</v>
      </c>
      <c r="G6" s="7">
        <v>0.51700000000000002</v>
      </c>
      <c r="H6" s="6">
        <v>0.51700000000000002</v>
      </c>
      <c r="I6" s="6">
        <v>0.125</v>
      </c>
      <c r="J6" s="6">
        <v>0.20200000000000001</v>
      </c>
      <c r="K6" s="6">
        <v>0</v>
      </c>
      <c r="L6" s="6">
        <v>0</v>
      </c>
      <c r="M6" s="7">
        <v>0.01</v>
      </c>
      <c r="N6" s="7">
        <v>0</v>
      </c>
      <c r="O6" s="6">
        <v>0</v>
      </c>
      <c r="P6" s="7">
        <v>0</v>
      </c>
      <c r="R6" s="7"/>
    </row>
    <row r="7" spans="1:18" x14ac:dyDescent="0.25">
      <c r="A7" s="4" t="s">
        <v>21</v>
      </c>
      <c r="B7" s="7">
        <v>7.4999999999999997E-2</v>
      </c>
      <c r="C7" s="7">
        <v>1.0999999999999999E-2</v>
      </c>
      <c r="D7" s="6">
        <v>3.3000000000000002E-2</v>
      </c>
      <c r="E7" s="7">
        <v>0</v>
      </c>
      <c r="F7" s="6">
        <v>5.0999999999999997E-2</v>
      </c>
      <c r="G7" s="7">
        <v>1.08</v>
      </c>
      <c r="H7" s="6">
        <v>1.1000000000000001</v>
      </c>
      <c r="I7" s="6">
        <v>0.109</v>
      </c>
      <c r="J7" s="6">
        <v>0.51700000000000002</v>
      </c>
      <c r="K7" s="6">
        <v>0.05</v>
      </c>
      <c r="L7" s="6">
        <v>2.3E-2</v>
      </c>
      <c r="M7" s="7">
        <v>0</v>
      </c>
      <c r="N7" s="7">
        <v>0</v>
      </c>
      <c r="O7" s="6">
        <v>0</v>
      </c>
      <c r="P7" s="7">
        <v>0</v>
      </c>
    </row>
    <row r="8" spans="1:18" x14ac:dyDescent="0.25">
      <c r="A8" s="4" t="s">
        <v>22</v>
      </c>
      <c r="B8" s="7">
        <v>12.7</v>
      </c>
      <c r="C8" s="7">
        <v>0.47099999999999997</v>
      </c>
      <c r="D8" s="6">
        <v>2.41</v>
      </c>
      <c r="E8" s="7">
        <v>6.9000000000000006E-2</v>
      </c>
      <c r="F8" s="6">
        <v>0.72399999999999998</v>
      </c>
      <c r="G8" s="7">
        <v>2.0699999999999998</v>
      </c>
      <c r="H8" s="6">
        <v>7.74</v>
      </c>
      <c r="I8" s="6">
        <v>1.7</v>
      </c>
      <c r="J8" s="6">
        <v>3.12</v>
      </c>
      <c r="K8" s="6">
        <v>0.14499999999999999</v>
      </c>
      <c r="L8" s="6">
        <v>0.03</v>
      </c>
      <c r="M8" s="7">
        <v>0.18</v>
      </c>
      <c r="N8" s="7">
        <v>4.9000000000000002E-2</v>
      </c>
      <c r="O8" s="6">
        <v>1.33</v>
      </c>
      <c r="P8" s="7">
        <v>4.3999999999999997E-2</v>
      </c>
      <c r="R8" s="7"/>
    </row>
    <row r="9" spans="1:18" x14ac:dyDescent="0.25">
      <c r="A9" s="4" t="s">
        <v>23</v>
      </c>
      <c r="B9" s="7">
        <v>9.6000000000000002E-2</v>
      </c>
      <c r="C9" s="7">
        <v>0.04</v>
      </c>
      <c r="D9" s="6">
        <v>0.16400000000000001</v>
      </c>
      <c r="E9" s="7">
        <v>0</v>
      </c>
      <c r="F9" s="6">
        <v>5.1999999999999998E-2</v>
      </c>
      <c r="G9" s="7">
        <v>0</v>
      </c>
      <c r="H9" s="6">
        <v>0.38500000000000001</v>
      </c>
      <c r="I9" s="6">
        <v>9.9000000000000005E-2</v>
      </c>
      <c r="J9" s="6">
        <v>0.21199999999999999</v>
      </c>
      <c r="K9" s="6">
        <v>8.0000000000000002E-3</v>
      </c>
      <c r="L9" s="6">
        <v>2E-3</v>
      </c>
      <c r="M9" s="7">
        <v>6.0000000000000001E-3</v>
      </c>
      <c r="N9" s="7">
        <v>0</v>
      </c>
      <c r="O9" s="6">
        <v>4.2000000000000003E-2</v>
      </c>
      <c r="P9" s="7">
        <v>0</v>
      </c>
      <c r="R9" s="7"/>
    </row>
    <row r="10" spans="1:18" x14ac:dyDescent="0.25">
      <c r="A10" s="4" t="s">
        <v>24</v>
      </c>
      <c r="B10" s="7">
        <v>0.36399999999999999</v>
      </c>
      <c r="C10" s="7">
        <v>0.156</v>
      </c>
      <c r="D10" s="6">
        <v>0.78</v>
      </c>
      <c r="E10" s="7">
        <v>1.0999999999999999E-2</v>
      </c>
      <c r="F10" s="6">
        <v>0.30199999999999999</v>
      </c>
      <c r="G10" s="7">
        <v>0</v>
      </c>
      <c r="H10" s="6">
        <v>2.0099999999999998</v>
      </c>
      <c r="I10" s="6">
        <v>0.58899999999999997</v>
      </c>
      <c r="J10" s="6">
        <v>0.85399999999999998</v>
      </c>
      <c r="K10" s="6">
        <v>5.1999999999999998E-2</v>
      </c>
      <c r="L10" s="6">
        <v>8.0000000000000002E-3</v>
      </c>
      <c r="M10" s="7">
        <v>0.11600000000000001</v>
      </c>
      <c r="N10" s="7">
        <v>3.7999999999999999E-2</v>
      </c>
      <c r="O10" s="6">
        <v>0.34499999999999997</v>
      </c>
      <c r="P10" s="7">
        <v>2.9000000000000001E-2</v>
      </c>
      <c r="R10" s="7"/>
    </row>
    <row r="11" spans="1:18" x14ac:dyDescent="0.25">
      <c r="A11" s="4" t="s">
        <v>25</v>
      </c>
      <c r="B11" s="7">
        <v>23</v>
      </c>
      <c r="C11" s="7">
        <v>8.6999999999999994E-2</v>
      </c>
      <c r="D11" s="6">
        <v>0.76400000000000001</v>
      </c>
      <c r="E11" s="7">
        <v>0</v>
      </c>
      <c r="F11" s="6">
        <v>0.61699999999999999</v>
      </c>
      <c r="G11" s="7">
        <v>0.77600000000000002</v>
      </c>
      <c r="H11" s="6">
        <v>6.66</v>
      </c>
      <c r="I11" s="6">
        <v>0.73499999999999999</v>
      </c>
      <c r="J11" s="6">
        <v>2.38</v>
      </c>
      <c r="K11" s="6">
        <v>2.5999999999999999E-2</v>
      </c>
      <c r="L11" s="6">
        <v>3.7999999999999999E-2</v>
      </c>
      <c r="M11" s="7">
        <v>0.32100000000000001</v>
      </c>
      <c r="N11" s="7">
        <v>9.8000000000000004E-2</v>
      </c>
      <c r="O11" s="6">
        <v>1.1399999999999999</v>
      </c>
      <c r="P11" s="7">
        <v>3.5000000000000003E-2</v>
      </c>
      <c r="R11" s="7"/>
    </row>
    <row r="12" spans="1:18" x14ac:dyDescent="0.25">
      <c r="A12" s="4" t="s">
        <v>26</v>
      </c>
      <c r="B12" s="7">
        <v>0.105</v>
      </c>
      <c r="C12" s="7">
        <v>4.2999999999999997E-2</v>
      </c>
      <c r="D12" s="6">
        <v>0.41699999999999998</v>
      </c>
      <c r="E12" s="7">
        <v>0</v>
      </c>
      <c r="F12" s="6">
        <v>0.54300000000000004</v>
      </c>
      <c r="G12" s="7">
        <v>0.182</v>
      </c>
      <c r="H12" s="6">
        <v>1.24</v>
      </c>
      <c r="I12" s="6">
        <v>0.29699999999999999</v>
      </c>
      <c r="J12" s="6">
        <v>1.05</v>
      </c>
      <c r="K12" s="6">
        <v>1.7000000000000001E-2</v>
      </c>
      <c r="L12" s="6">
        <v>1.4999999999999999E-2</v>
      </c>
      <c r="M12" s="7">
        <v>0.26400000000000001</v>
      </c>
      <c r="N12" s="7">
        <v>0.38500000000000001</v>
      </c>
      <c r="O12" s="6">
        <v>8.7999999999999995E-2</v>
      </c>
      <c r="P12" s="7">
        <v>5.3999999999999999E-2</v>
      </c>
      <c r="R12" s="7"/>
    </row>
    <row r="13" spans="1:18" ht="14.45" customHeight="1" x14ac:dyDescent="0.25">
      <c r="A13" s="4" t="s">
        <v>27</v>
      </c>
      <c r="B13" s="7">
        <v>6.8000000000000005E-2</v>
      </c>
      <c r="C13" s="7">
        <v>0.02</v>
      </c>
      <c r="D13" s="6">
        <v>0.16900000000000001</v>
      </c>
      <c r="E13" s="7">
        <v>0</v>
      </c>
      <c r="F13" s="6">
        <v>2.1999999999999999E-2</v>
      </c>
      <c r="G13" s="7">
        <v>0.1</v>
      </c>
      <c r="H13" s="6">
        <v>0.67900000000000005</v>
      </c>
      <c r="I13" s="6">
        <v>0.108</v>
      </c>
      <c r="J13" s="6">
        <v>0.35599999999999998</v>
      </c>
      <c r="K13" s="6">
        <v>0.02</v>
      </c>
      <c r="L13" s="6">
        <v>3.5000000000000003E-2</v>
      </c>
      <c r="M13" s="7">
        <v>0</v>
      </c>
      <c r="N13" s="7">
        <v>0</v>
      </c>
      <c r="O13" s="6">
        <v>0.114</v>
      </c>
      <c r="P13" s="7">
        <v>1.4E-2</v>
      </c>
    </row>
    <row r="14" spans="1:18" x14ac:dyDescent="0.25">
      <c r="A14" s="4" t="s">
        <v>28</v>
      </c>
      <c r="B14" s="7">
        <v>8.2000000000000003E-2</v>
      </c>
      <c r="C14" s="7">
        <v>0</v>
      </c>
      <c r="D14" s="6">
        <v>0.22500000000000001</v>
      </c>
      <c r="E14" s="7">
        <v>0</v>
      </c>
      <c r="F14" s="6">
        <v>1.2</v>
      </c>
      <c r="G14" s="7">
        <v>0.30099999999999999</v>
      </c>
      <c r="H14" s="6">
        <v>1.36</v>
      </c>
      <c r="I14" s="6">
        <v>0.31900000000000001</v>
      </c>
      <c r="J14" s="6">
        <v>0.52</v>
      </c>
      <c r="K14" s="6">
        <v>0</v>
      </c>
      <c r="L14" s="6">
        <v>0</v>
      </c>
      <c r="M14" s="7">
        <v>4.8000000000000001E-2</v>
      </c>
      <c r="N14" s="7">
        <v>0.05</v>
      </c>
      <c r="O14" s="6">
        <v>7.4999999999999997E-2</v>
      </c>
      <c r="P14" s="7">
        <v>0</v>
      </c>
      <c r="R14" s="7"/>
    </row>
    <row r="15" spans="1:18" x14ac:dyDescent="0.25">
      <c r="A15" s="4" t="s">
        <v>29</v>
      </c>
      <c r="B15" s="7">
        <v>0.35299999999999998</v>
      </c>
      <c r="C15" s="7">
        <v>0.11600000000000001</v>
      </c>
      <c r="D15" s="6">
        <v>1.08</v>
      </c>
      <c r="E15" s="7">
        <v>0</v>
      </c>
      <c r="F15" s="6">
        <v>0.42399999999999999</v>
      </c>
      <c r="G15" s="7">
        <v>0.17599999999999999</v>
      </c>
      <c r="H15" s="6">
        <v>1.5</v>
      </c>
      <c r="I15" s="6">
        <v>0.251</v>
      </c>
      <c r="J15" s="6">
        <v>0.56000000000000005</v>
      </c>
      <c r="K15" s="6">
        <v>0</v>
      </c>
      <c r="L15" s="6">
        <v>0.01</v>
      </c>
      <c r="M15" s="7">
        <v>0.13400000000000001</v>
      </c>
      <c r="N15" s="7">
        <v>0.27400000000000002</v>
      </c>
      <c r="O15" s="6">
        <v>0</v>
      </c>
      <c r="P15" s="7">
        <v>0.2</v>
      </c>
      <c r="R15" s="7"/>
    </row>
    <row r="16" spans="1:18" x14ac:dyDescent="0.25">
      <c r="A16" s="4" t="s">
        <v>30</v>
      </c>
      <c r="B16" s="7">
        <v>4.2999999999999997E-2</v>
      </c>
      <c r="C16" s="7">
        <v>0</v>
      </c>
      <c r="D16" s="6">
        <v>0.11</v>
      </c>
      <c r="E16" s="7">
        <v>0</v>
      </c>
      <c r="F16" s="6">
        <v>7.9000000000000001E-2</v>
      </c>
      <c r="G16" s="7">
        <v>6.3E-2</v>
      </c>
      <c r="H16" s="6">
        <v>0.14599999999999999</v>
      </c>
      <c r="I16" s="6">
        <v>6.5000000000000002E-2</v>
      </c>
      <c r="J16" s="6">
        <v>0.19900000000000001</v>
      </c>
      <c r="K16" s="6">
        <v>0</v>
      </c>
      <c r="L16" s="6">
        <v>0</v>
      </c>
      <c r="M16" s="7">
        <v>3.9E-2</v>
      </c>
      <c r="N16" s="7">
        <v>4.8000000000000001E-2</v>
      </c>
      <c r="O16" s="6">
        <v>0</v>
      </c>
      <c r="P16" s="7">
        <v>0</v>
      </c>
      <c r="R16" s="7"/>
    </row>
    <row r="17" spans="1:18" x14ac:dyDescent="0.25">
      <c r="A17" s="4" t="s">
        <v>31</v>
      </c>
      <c r="B17" s="7">
        <v>7.0000000000000007E-2</v>
      </c>
      <c r="C17" s="7">
        <v>0</v>
      </c>
      <c r="D17" s="6">
        <v>0.09</v>
      </c>
      <c r="E17" s="7">
        <v>0</v>
      </c>
      <c r="F17" s="6">
        <v>6.7000000000000004E-2</v>
      </c>
      <c r="G17" s="7">
        <v>4.5999999999999999E-2</v>
      </c>
      <c r="H17" s="6">
        <v>0.11700000000000001</v>
      </c>
      <c r="I17" s="6">
        <v>4.2999999999999997E-2</v>
      </c>
      <c r="J17" s="6">
        <v>9.4E-2</v>
      </c>
      <c r="K17" s="6">
        <v>0</v>
      </c>
      <c r="L17" s="6">
        <v>0</v>
      </c>
      <c r="M17" s="7">
        <v>2.8000000000000001E-2</v>
      </c>
      <c r="N17" s="7">
        <v>6.8000000000000005E-2</v>
      </c>
      <c r="O17" s="6">
        <v>0</v>
      </c>
      <c r="P17" s="7">
        <v>0</v>
      </c>
      <c r="R17" s="7"/>
    </row>
    <row r="18" spans="1:18" ht="15.6" customHeight="1" x14ac:dyDescent="0.25">
      <c r="A18" s="4" t="s">
        <v>32</v>
      </c>
      <c r="B18" s="7">
        <v>1.23</v>
      </c>
      <c r="C18" s="7">
        <v>0</v>
      </c>
      <c r="D18" s="6">
        <v>0.16400000000000001</v>
      </c>
      <c r="E18" s="7">
        <v>0</v>
      </c>
      <c r="F18" s="6">
        <v>0.14499999999999999</v>
      </c>
      <c r="G18" s="7">
        <v>4.8000000000000001E-2</v>
      </c>
      <c r="H18" s="6">
        <v>0.40200000000000002</v>
      </c>
      <c r="I18" s="6">
        <v>5.8000000000000003E-2</v>
      </c>
      <c r="J18" s="6">
        <v>9.4E-2</v>
      </c>
      <c r="K18" s="6">
        <v>1.2E-2</v>
      </c>
      <c r="L18" s="6">
        <v>1.7000000000000001E-2</v>
      </c>
      <c r="M18" s="7">
        <v>6.2E-2</v>
      </c>
      <c r="N18" s="7">
        <v>0</v>
      </c>
      <c r="O18" s="6">
        <v>5.8000000000000003E-2</v>
      </c>
      <c r="P18" s="7">
        <v>1.0999999999999999E-2</v>
      </c>
      <c r="R18" s="7"/>
    </row>
    <row r="19" spans="1:18" x14ac:dyDescent="0.25">
      <c r="A19" s="4" t="s">
        <v>33</v>
      </c>
      <c r="B19" s="7">
        <v>0.623</v>
      </c>
      <c r="C19" s="7">
        <v>0</v>
      </c>
      <c r="D19" s="6">
        <v>0.91200000000000003</v>
      </c>
      <c r="E19" s="7">
        <v>0</v>
      </c>
      <c r="F19" s="6">
        <v>0.33700000000000002</v>
      </c>
      <c r="G19" s="7">
        <v>0.56599999999999995</v>
      </c>
      <c r="H19" s="6">
        <v>1.53</v>
      </c>
      <c r="I19" s="6">
        <v>0.34499999999999997</v>
      </c>
      <c r="J19" s="6">
        <v>0.82</v>
      </c>
      <c r="K19" s="6">
        <v>3.7999999999999999E-2</v>
      </c>
      <c r="L19" s="6">
        <v>2.9000000000000001E-2</v>
      </c>
      <c r="M19" s="7">
        <v>0.10299999999999999</v>
      </c>
      <c r="N19" s="7">
        <v>0</v>
      </c>
      <c r="O19" s="6">
        <v>0.34799999999999998</v>
      </c>
      <c r="P19" s="7">
        <v>3.9E-2</v>
      </c>
      <c r="R19" s="7"/>
    </row>
    <row r="20" spans="1:18" x14ac:dyDescent="0.25">
      <c r="A20" s="4" t="s">
        <v>34</v>
      </c>
      <c r="B20" s="7">
        <v>0.435</v>
      </c>
      <c r="C20" s="7">
        <v>0</v>
      </c>
      <c r="D20" s="6">
        <v>0.99299999999999999</v>
      </c>
      <c r="E20" s="7">
        <v>0.01</v>
      </c>
      <c r="F20" s="6">
        <v>0.33600000000000002</v>
      </c>
      <c r="G20" s="7">
        <v>0</v>
      </c>
      <c r="H20" s="6">
        <v>2.11</v>
      </c>
      <c r="I20" s="6">
        <v>0.27600000000000002</v>
      </c>
      <c r="J20" s="6">
        <v>0.51200000000000001</v>
      </c>
      <c r="K20" s="6">
        <v>3.5000000000000003E-2</v>
      </c>
      <c r="L20" s="6">
        <v>4.0000000000000001E-3</v>
      </c>
      <c r="M20" s="7">
        <v>0.157</v>
      </c>
      <c r="N20" s="7">
        <v>3.3000000000000002E-2</v>
      </c>
      <c r="O20" s="6">
        <v>0.29099999999999998</v>
      </c>
      <c r="P20" s="7">
        <v>3.7999999999999999E-2</v>
      </c>
    </row>
    <row r="21" spans="1:18" x14ac:dyDescent="0.25">
      <c r="A21" s="8"/>
      <c r="B21" s="9"/>
      <c r="C21" s="9"/>
      <c r="D21" s="5"/>
      <c r="E21" s="9"/>
      <c r="F21" s="5"/>
      <c r="G21" s="9"/>
      <c r="H21" s="5"/>
      <c r="I21" s="5"/>
      <c r="J21" s="5"/>
      <c r="K21" s="5"/>
      <c r="L21" s="5"/>
      <c r="M21" s="9"/>
      <c r="N21" s="9"/>
      <c r="O21" s="5"/>
      <c r="P21" s="9"/>
      <c r="Q21" s="9"/>
    </row>
    <row r="22" spans="1:18" x14ac:dyDescent="0.25">
      <c r="A22" s="10" t="s">
        <v>15</v>
      </c>
      <c r="B22" s="7"/>
      <c r="C22" s="7"/>
      <c r="D22" s="6"/>
      <c r="E22" s="7"/>
      <c r="F22" s="6"/>
      <c r="G22" s="7"/>
      <c r="H22" s="6"/>
      <c r="I22" s="6"/>
      <c r="J22" s="6"/>
      <c r="K22" s="6"/>
      <c r="L22" s="6"/>
      <c r="M22" s="7"/>
      <c r="N22" s="7"/>
      <c r="O22" s="6"/>
      <c r="P22" s="7"/>
    </row>
    <row r="23" spans="1:18" x14ac:dyDescent="0.25">
      <c r="A23" s="3" t="s">
        <v>35</v>
      </c>
      <c r="B23" s="7"/>
      <c r="C23" s="7"/>
      <c r="D23" s="6">
        <v>4.5</v>
      </c>
      <c r="E23" s="7"/>
      <c r="F23" s="6">
        <v>1.2</v>
      </c>
      <c r="G23" s="7"/>
      <c r="H23" s="6"/>
      <c r="I23" s="6"/>
      <c r="J23" s="6">
        <v>0.89</v>
      </c>
      <c r="K23" s="6"/>
      <c r="L23" s="6"/>
      <c r="M23" s="7"/>
      <c r="N23" s="7"/>
      <c r="O23" s="6">
        <v>0.87</v>
      </c>
      <c r="P23" s="7"/>
    </row>
    <row r="24" spans="1:18" x14ac:dyDescent="0.25">
      <c r="A24" s="3" t="s">
        <v>36</v>
      </c>
      <c r="B24" s="7"/>
      <c r="C24" s="7"/>
      <c r="D24" s="6">
        <v>1.9</v>
      </c>
      <c r="E24" s="7"/>
      <c r="F24" s="6">
        <v>0.65</v>
      </c>
      <c r="G24" s="7"/>
      <c r="H24" s="6"/>
      <c r="I24" s="6"/>
      <c r="J24" s="6">
        <v>0.74</v>
      </c>
      <c r="K24" s="6"/>
      <c r="L24" s="6"/>
      <c r="M24" s="7"/>
      <c r="N24" s="7"/>
      <c r="O24" s="6">
        <v>9.4E-2</v>
      </c>
      <c r="P24" s="7"/>
    </row>
    <row r="25" spans="1:18" x14ac:dyDescent="0.25">
      <c r="A25" s="3" t="s">
        <v>37</v>
      </c>
      <c r="B25" s="7"/>
      <c r="C25" s="7"/>
      <c r="D25" s="6">
        <v>0.76</v>
      </c>
      <c r="E25" s="7"/>
      <c r="F25" s="6">
        <v>0.34</v>
      </c>
      <c r="G25" s="7"/>
      <c r="H25" s="6"/>
      <c r="I25" s="6"/>
      <c r="J25" s="6">
        <v>0.49</v>
      </c>
      <c r="K25" s="6"/>
      <c r="L25" s="6"/>
      <c r="M25" s="7"/>
      <c r="N25" s="7"/>
      <c r="O25" s="6">
        <v>6.2E-2</v>
      </c>
      <c r="P25" s="7"/>
    </row>
    <row r="26" spans="1:18" x14ac:dyDescent="0.25">
      <c r="A26" s="3" t="s">
        <v>38</v>
      </c>
      <c r="B26" s="7"/>
      <c r="C26" s="7"/>
      <c r="D26" s="6">
        <v>5.3</v>
      </c>
      <c r="E26" s="7"/>
      <c r="F26" s="6">
        <v>1</v>
      </c>
      <c r="G26" s="7"/>
      <c r="H26" s="6"/>
      <c r="I26" s="6"/>
      <c r="J26" s="6">
        <v>1.6</v>
      </c>
      <c r="K26" s="6"/>
      <c r="L26" s="6"/>
      <c r="M26" s="7"/>
      <c r="N26" s="7"/>
      <c r="O26" s="6">
        <v>0.14000000000000001</v>
      </c>
      <c r="P26" s="7"/>
    </row>
    <row r="27" spans="1:18" x14ac:dyDescent="0.25">
      <c r="A27" s="3" t="s">
        <v>39</v>
      </c>
      <c r="B27" s="7"/>
      <c r="C27" s="7"/>
      <c r="D27" s="6">
        <v>1.4</v>
      </c>
      <c r="E27" s="7"/>
      <c r="F27" s="6">
        <v>0.4</v>
      </c>
      <c r="G27" s="7"/>
      <c r="H27" s="6"/>
      <c r="I27" s="6"/>
      <c r="J27" s="6">
        <v>0.79</v>
      </c>
      <c r="K27" s="6"/>
      <c r="L27" s="6"/>
      <c r="M27" s="7"/>
      <c r="N27" s="7"/>
      <c r="O27" s="6">
        <v>0.28000000000000003</v>
      </c>
      <c r="P27" s="7"/>
    </row>
    <row r="28" spans="1:18" x14ac:dyDescent="0.25">
      <c r="A28" s="3" t="s">
        <v>40</v>
      </c>
      <c r="B28" s="7"/>
      <c r="C28" s="7"/>
      <c r="D28" s="6">
        <v>1.4</v>
      </c>
      <c r="E28" s="7"/>
      <c r="F28" s="6">
        <v>0.38</v>
      </c>
      <c r="G28" s="7"/>
      <c r="H28" s="6"/>
      <c r="I28" s="6"/>
      <c r="J28" s="6">
        <v>0.71</v>
      </c>
      <c r="K28" s="6"/>
      <c r="L28" s="6"/>
      <c r="M28" s="7"/>
      <c r="N28" s="7"/>
      <c r="O28" s="6">
        <v>0.28000000000000003</v>
      </c>
      <c r="P28" s="7"/>
    </row>
    <row r="29" spans="1:18" x14ac:dyDescent="0.25">
      <c r="A29" s="8"/>
      <c r="B29" s="1"/>
      <c r="C29" s="1"/>
      <c r="D29" s="2"/>
      <c r="E29" s="1"/>
      <c r="F29" s="2"/>
      <c r="G29" s="1"/>
      <c r="H29" s="2"/>
      <c r="I29" s="2"/>
      <c r="J29" s="2"/>
      <c r="K29" s="2"/>
      <c r="L29" s="2"/>
      <c r="M29" s="1"/>
      <c r="N29" s="1"/>
      <c r="O29" s="2"/>
      <c r="Q29" s="1"/>
    </row>
    <row r="30" spans="1:18" x14ac:dyDescent="0.25">
      <c r="B30" s="7"/>
      <c r="C30" s="7"/>
      <c r="D30" s="6"/>
      <c r="E30" s="7"/>
      <c r="F30" s="6"/>
      <c r="G30" s="7"/>
      <c r="H30" s="6"/>
      <c r="I30" s="6"/>
      <c r="J30" s="6"/>
      <c r="K30" s="6"/>
      <c r="L30" s="6"/>
      <c r="M30" s="7"/>
      <c r="N30" s="7"/>
      <c r="O30" s="6"/>
      <c r="P30" s="7"/>
      <c r="Q30" s="1"/>
    </row>
    <row r="31" spans="1:18" x14ac:dyDescent="0.25">
      <c r="B31" s="7"/>
      <c r="C31" s="7"/>
      <c r="D31" s="6"/>
      <c r="E31" s="7"/>
      <c r="F31" s="6"/>
      <c r="G31" s="7"/>
      <c r="H31" s="6"/>
      <c r="I31" s="6"/>
      <c r="J31" s="6"/>
      <c r="K31" s="6"/>
      <c r="L31" s="6"/>
      <c r="M31" s="7"/>
      <c r="N31" s="7"/>
      <c r="O31" s="6"/>
      <c r="P31" s="7"/>
    </row>
    <row r="32" spans="1:18" x14ac:dyDescent="0.25">
      <c r="B32" s="7"/>
      <c r="C32" s="7"/>
      <c r="D32" s="6"/>
      <c r="E32" s="7"/>
      <c r="F32" s="6"/>
      <c r="G32" s="7"/>
      <c r="H32" s="6"/>
      <c r="I32" s="6"/>
      <c r="J32" s="6"/>
      <c r="K32" s="6"/>
      <c r="L32" s="6"/>
      <c r="M32" s="7"/>
      <c r="N32" s="7"/>
      <c r="O32" s="6"/>
      <c r="P32" s="7"/>
    </row>
    <row r="33" spans="1:17" x14ac:dyDescent="0.25">
      <c r="B33" s="7"/>
      <c r="C33" s="7"/>
      <c r="D33" s="6"/>
      <c r="E33" s="7"/>
      <c r="F33" s="6"/>
      <c r="G33" s="7"/>
      <c r="H33" s="6"/>
      <c r="I33" s="6"/>
      <c r="J33" s="6"/>
      <c r="K33" s="6"/>
      <c r="L33" s="6"/>
      <c r="M33" s="7"/>
      <c r="N33" s="7"/>
      <c r="O33" s="6"/>
      <c r="P33" s="7"/>
    </row>
    <row r="36" spans="1:17" x14ac:dyDescent="0.25">
      <c r="A36" t="s">
        <v>42</v>
      </c>
      <c r="B36">
        <f>GEOMEAN(B2:B20)</f>
        <v>0.26867072496859801</v>
      </c>
      <c r="C36" t="e">
        <f>GEOMEAN(C2:C20)</f>
        <v>#NUM!</v>
      </c>
      <c r="D36">
        <f t="shared" ref="D36:P36" si="0">GEOMEAN(D2:D20)</f>
        <v>0.33675669824341181</v>
      </c>
      <c r="E36" t="e">
        <f t="shared" si="0"/>
        <v>#NUM!</v>
      </c>
      <c r="F36">
        <f t="shared" si="0"/>
        <v>0.19087618345994109</v>
      </c>
      <c r="G36" t="e">
        <f t="shared" si="0"/>
        <v>#NUM!</v>
      </c>
      <c r="H36">
        <f t="shared" si="0"/>
        <v>1.0311728427737232</v>
      </c>
      <c r="I36">
        <f t="shared" si="0"/>
        <v>0.25264560026842114</v>
      </c>
      <c r="J36">
        <f t="shared" si="0"/>
        <v>0.52831942011895028</v>
      </c>
      <c r="K36" t="e">
        <f t="shared" si="0"/>
        <v>#NUM!</v>
      </c>
      <c r="L36" t="e">
        <f t="shared" si="0"/>
        <v>#NUM!</v>
      </c>
      <c r="M36" t="e">
        <f t="shared" si="0"/>
        <v>#NUM!</v>
      </c>
      <c r="N36" t="e">
        <f t="shared" si="0"/>
        <v>#NUM!</v>
      </c>
      <c r="O36" t="e">
        <f t="shared" si="0"/>
        <v>#NUM!</v>
      </c>
      <c r="P36" t="e">
        <f t="shared" si="0"/>
        <v>#NUM!</v>
      </c>
    </row>
    <row r="37" spans="1:17" x14ac:dyDescent="0.25">
      <c r="A37" t="s">
        <v>41</v>
      </c>
      <c r="B37">
        <f>AVERAGE(B2:B20)</f>
        <v>2.1107894736842105</v>
      </c>
      <c r="C37">
        <f t="shared" ref="C37:P37" si="1">AVERAGE(C2:C20)</f>
        <v>4.9684210526315796E-2</v>
      </c>
      <c r="D37">
        <f t="shared" si="1"/>
        <v>0.55310526315789466</v>
      </c>
      <c r="E37">
        <f t="shared" si="1"/>
        <v>4.7368421052631574E-3</v>
      </c>
      <c r="F37">
        <f t="shared" si="1"/>
        <v>0.32294736842105259</v>
      </c>
      <c r="G37">
        <f t="shared" si="1"/>
        <v>0.4757894736842106</v>
      </c>
      <c r="H37">
        <f t="shared" si="1"/>
        <v>1.7181052631578946</v>
      </c>
      <c r="I37">
        <f t="shared" si="1"/>
        <v>0.41210526315789475</v>
      </c>
      <c r="J37">
        <f t="shared" si="1"/>
        <v>0.79526315789473689</v>
      </c>
      <c r="K37">
        <f t="shared" si="1"/>
        <v>3.6578947368421065E-2</v>
      </c>
      <c r="L37">
        <f t="shared" si="1"/>
        <v>1.3526315789473687E-2</v>
      </c>
      <c r="M37">
        <f t="shared" si="1"/>
        <v>9.7105263157894736E-2</v>
      </c>
      <c r="N37">
        <f t="shared" si="1"/>
        <v>6.8368421052631578E-2</v>
      </c>
      <c r="O37">
        <f t="shared" si="1"/>
        <v>0.27031578947368423</v>
      </c>
      <c r="P37">
        <f t="shared" si="1"/>
        <v>2.4421052631578944E-2</v>
      </c>
    </row>
    <row r="40" spans="1:17" x14ac:dyDescent="0.25">
      <c r="B40" s="1" t="s">
        <v>0</v>
      </c>
      <c r="C40" s="1" t="s">
        <v>1</v>
      </c>
      <c r="D40" s="2" t="s">
        <v>2</v>
      </c>
      <c r="E40" s="1" t="s">
        <v>3</v>
      </c>
      <c r="F40" s="2" t="s">
        <v>4</v>
      </c>
      <c r="G40" s="1" t="s">
        <v>5</v>
      </c>
      <c r="H40" s="2" t="s">
        <v>6</v>
      </c>
      <c r="I40" s="2" t="s">
        <v>7</v>
      </c>
      <c r="J40" s="2" t="s">
        <v>8</v>
      </c>
      <c r="K40" s="2" t="s">
        <v>9</v>
      </c>
      <c r="L40" s="2" t="s">
        <v>10</v>
      </c>
      <c r="M40" s="1" t="s">
        <v>11</v>
      </c>
      <c r="N40" s="1" t="s">
        <v>12</v>
      </c>
      <c r="O40" s="5" t="s">
        <v>13</v>
      </c>
      <c r="P40" s="1" t="s">
        <v>14</v>
      </c>
    </row>
    <row r="41" spans="1:17" x14ac:dyDescent="0.25">
      <c r="B41">
        <f>AVERAGE(B6:B24)</f>
        <v>2.6207999999999996</v>
      </c>
      <c r="C41">
        <f t="shared" ref="C41:P41" si="2">AVERAGE(C6:C24)</f>
        <v>6.2933333333333341E-2</v>
      </c>
      <c r="D41">
        <f t="shared" si="2"/>
        <v>0.87058823529411755</v>
      </c>
      <c r="E41">
        <f t="shared" si="2"/>
        <v>6.0000000000000001E-3</v>
      </c>
      <c r="F41">
        <f t="shared" si="2"/>
        <v>0.39870588235294119</v>
      </c>
      <c r="G41">
        <f t="shared" si="2"/>
        <v>0.39499999999999996</v>
      </c>
      <c r="H41">
        <f t="shared" si="2"/>
        <v>1.8330666666666666</v>
      </c>
      <c r="I41">
        <f t="shared" si="2"/>
        <v>0.34126666666666672</v>
      </c>
      <c r="J41">
        <f t="shared" si="2"/>
        <v>0.77176470588235302</v>
      </c>
      <c r="K41">
        <f t="shared" si="2"/>
        <v>2.6866666666666667E-2</v>
      </c>
      <c r="L41">
        <f t="shared" si="2"/>
        <v>1.406666666666667E-2</v>
      </c>
      <c r="M41">
        <f t="shared" si="2"/>
        <v>9.7866666666666685E-2</v>
      </c>
      <c r="N41">
        <f t="shared" si="2"/>
        <v>6.953333333333335E-2</v>
      </c>
      <c r="O41">
        <f t="shared" si="2"/>
        <v>0.28205882352941175</v>
      </c>
      <c r="P41">
        <f t="shared" si="2"/>
        <v>3.093333333333333E-2</v>
      </c>
    </row>
    <row r="42" spans="1:17" x14ac:dyDescent="0.25">
      <c r="B42">
        <f>B41*1000</f>
        <v>2620.7999999999997</v>
      </c>
      <c r="C42">
        <f t="shared" ref="C42:P42" si="3">C41*1000</f>
        <v>62.933333333333344</v>
      </c>
      <c r="D42">
        <f t="shared" si="3"/>
        <v>870.58823529411757</v>
      </c>
      <c r="E42">
        <f t="shared" si="3"/>
        <v>6</v>
      </c>
      <c r="F42">
        <f t="shared" si="3"/>
        <v>398.70588235294116</v>
      </c>
      <c r="G42">
        <f t="shared" si="3"/>
        <v>394.99999999999994</v>
      </c>
      <c r="H42">
        <f t="shared" si="3"/>
        <v>1833.0666666666666</v>
      </c>
      <c r="I42">
        <f t="shared" si="3"/>
        <v>341.26666666666671</v>
      </c>
      <c r="J42">
        <f t="shared" si="3"/>
        <v>771.76470588235304</v>
      </c>
      <c r="K42">
        <f t="shared" si="3"/>
        <v>26.866666666666667</v>
      </c>
      <c r="L42">
        <f t="shared" si="3"/>
        <v>14.06666666666667</v>
      </c>
      <c r="M42">
        <f t="shared" si="3"/>
        <v>97.866666666666688</v>
      </c>
      <c r="N42">
        <f t="shared" si="3"/>
        <v>69.533333333333346</v>
      </c>
      <c r="O42">
        <f t="shared" si="3"/>
        <v>282.05882352941177</v>
      </c>
      <c r="P42">
        <f t="shared" si="3"/>
        <v>30.93333333333333</v>
      </c>
      <c r="Q42">
        <f>SUM(B42:P42)</f>
        <v>7821.4509803921565</v>
      </c>
    </row>
    <row r="43" spans="1:17" x14ac:dyDescent="0.25">
      <c r="B43" s="11">
        <f>B42/$Q42</f>
        <v>0.33507849203046419</v>
      </c>
      <c r="C43" s="11">
        <f t="shared" ref="C43:P43" si="4">C42/$Q42</f>
        <v>8.0462478753754157E-3</v>
      </c>
      <c r="D43" s="11">
        <f t="shared" si="4"/>
        <v>0.11130776597291511</v>
      </c>
      <c r="E43" s="11">
        <f t="shared" si="4"/>
        <v>7.6712108981333391E-4</v>
      </c>
      <c r="F43" s="11">
        <f t="shared" si="4"/>
        <v>5.0975948497595854E-2</v>
      </c>
      <c r="G43" s="11">
        <f t="shared" si="4"/>
        <v>5.0502138412711145E-2</v>
      </c>
      <c r="H43" s="11">
        <f t="shared" si="4"/>
        <v>0.2343640165056381</v>
      </c>
      <c r="I43" s="11">
        <f t="shared" si="4"/>
        <v>4.3632142875049518E-2</v>
      </c>
      <c r="J43" s="11">
        <f t="shared" si="4"/>
        <v>9.8672830375989631E-2</v>
      </c>
      <c r="K43" s="11">
        <f t="shared" si="4"/>
        <v>3.4349977688308176E-3</v>
      </c>
      <c r="L43" s="11">
        <f t="shared" si="4"/>
        <v>1.7984727772290389E-3</v>
      </c>
      <c r="M43" s="11">
        <f t="shared" si="4"/>
        <v>1.2512597331621939E-2</v>
      </c>
      <c r="N43" s="11">
        <f t="shared" si="4"/>
        <v>8.8900810741700826E-3</v>
      </c>
      <c r="O43" s="11">
        <f t="shared" si="4"/>
        <v>3.6062212016224865E-2</v>
      </c>
      <c r="P43" s="11">
        <f t="shared" si="4"/>
        <v>3.9549353963709653E-3</v>
      </c>
    </row>
    <row r="44" spans="1:17" x14ac:dyDescent="0.25">
      <c r="M44" s="11">
        <f>SUM(M43:P43)</f>
        <v>6.1419825818387848E-2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89319-B903-4874-A3B8-719530D6D7AD}">
  <dimension ref="A1:W45"/>
  <sheetViews>
    <sheetView tabSelected="1" workbookViewId="0">
      <selection activeCell="P32" sqref="P32"/>
    </sheetView>
  </sheetViews>
  <sheetFormatPr defaultRowHeight="15" x14ac:dyDescent="0.25"/>
  <cols>
    <col min="18" max="19" width="15" customWidth="1"/>
    <col min="20" max="20" width="16.28515625" customWidth="1"/>
    <col min="21" max="21" width="16.5703125" customWidth="1"/>
    <col min="22" max="22" width="15.28515625" customWidth="1"/>
    <col min="23" max="23" width="19.28515625" customWidth="1"/>
  </cols>
  <sheetData>
    <row r="1" spans="1:23" x14ac:dyDescent="0.25">
      <c r="S1" t="s">
        <v>49</v>
      </c>
      <c r="T1" t="s">
        <v>51</v>
      </c>
      <c r="U1" t="s">
        <v>50</v>
      </c>
      <c r="V1" t="s">
        <v>52</v>
      </c>
    </row>
    <row r="2" spans="1:23" x14ac:dyDescent="0.25">
      <c r="A2" s="1"/>
      <c r="B2" s="1" t="s">
        <v>0</v>
      </c>
      <c r="C2" s="1" t="s">
        <v>1</v>
      </c>
      <c r="D2" s="2" t="s">
        <v>2</v>
      </c>
      <c r="E2" s="1" t="s">
        <v>3</v>
      </c>
      <c r="F2" s="2" t="s">
        <v>4</v>
      </c>
      <c r="G2" s="1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1" t="s">
        <v>11</v>
      </c>
      <c r="N2" s="1" t="s">
        <v>12</v>
      </c>
      <c r="O2" s="13" t="s">
        <v>13</v>
      </c>
      <c r="P2" s="14" t="s">
        <v>14</v>
      </c>
      <c r="R2" s="1" t="s">
        <v>43</v>
      </c>
      <c r="S2" s="1" t="s">
        <v>44</v>
      </c>
      <c r="T2" s="1" t="s">
        <v>45</v>
      </c>
      <c r="U2" s="1" t="s">
        <v>46</v>
      </c>
      <c r="V2" s="1" t="s">
        <v>47</v>
      </c>
      <c r="W2" s="1" t="s">
        <v>48</v>
      </c>
    </row>
    <row r="3" spans="1:23" x14ac:dyDescent="0.25">
      <c r="A3" s="4" t="s">
        <v>16</v>
      </c>
      <c r="B3" s="7">
        <v>0.14000000000000001</v>
      </c>
      <c r="C3" s="7">
        <v>0</v>
      </c>
      <c r="D3" s="6">
        <v>0.46700000000000003</v>
      </c>
      <c r="E3" s="7">
        <v>0</v>
      </c>
      <c r="F3" s="6">
        <v>0.111</v>
      </c>
      <c r="G3" s="7">
        <v>0.80800000000000005</v>
      </c>
      <c r="H3" s="6">
        <v>1.07</v>
      </c>
      <c r="I3" s="6">
        <v>0.45100000000000001</v>
      </c>
      <c r="J3" s="6">
        <v>0.46200000000000002</v>
      </c>
      <c r="K3" s="6">
        <v>2.1000000000000001E-2</v>
      </c>
      <c r="L3" s="6">
        <v>0</v>
      </c>
      <c r="M3" s="7">
        <v>0.06</v>
      </c>
      <c r="N3" s="7">
        <v>0</v>
      </c>
      <c r="O3" s="15">
        <v>0.113</v>
      </c>
      <c r="P3" s="15">
        <v>0</v>
      </c>
      <c r="R3">
        <f>SUM(B3:P3)</f>
        <v>3.7030000000000003</v>
      </c>
      <c r="S3">
        <f>SUM(B3:C3)</f>
        <v>0.14000000000000001</v>
      </c>
      <c r="T3">
        <f>SUM(D3:F3)</f>
        <v>0.57800000000000007</v>
      </c>
      <c r="U3">
        <f>SUM(G3:H3)</f>
        <v>1.8780000000000001</v>
      </c>
      <c r="V3">
        <f>SUM(I3:L3)</f>
        <v>0.93400000000000005</v>
      </c>
      <c r="W3">
        <f>SUM(M3:P3)</f>
        <v>0.17299999999999999</v>
      </c>
    </row>
    <row r="4" spans="1:23" x14ac:dyDescent="0.25">
      <c r="A4" s="4"/>
      <c r="B4" s="12">
        <f>B3/$R3</f>
        <v>3.780718336483932E-2</v>
      </c>
      <c r="C4" s="12">
        <f t="shared" ref="C4:P4" si="0">C3/$R3</f>
        <v>0</v>
      </c>
      <c r="D4" s="12">
        <f t="shared" si="0"/>
        <v>0.12611396165271402</v>
      </c>
      <c r="E4" s="12">
        <f t="shared" si="0"/>
        <v>0</v>
      </c>
      <c r="F4" s="12">
        <f t="shared" si="0"/>
        <v>2.9975695382122601E-2</v>
      </c>
      <c r="G4" s="12">
        <f t="shared" si="0"/>
        <v>0.21820145827707263</v>
      </c>
      <c r="H4" s="12">
        <f t="shared" si="0"/>
        <v>0.28895490143127195</v>
      </c>
      <c r="I4" s="12">
        <f t="shared" si="0"/>
        <v>0.12179314069673237</v>
      </c>
      <c r="J4" s="12">
        <f t="shared" si="0"/>
        <v>0.12476370510396975</v>
      </c>
      <c r="K4" s="12">
        <f t="shared" si="0"/>
        <v>5.6710775047258974E-3</v>
      </c>
      <c r="L4" s="12">
        <f t="shared" si="0"/>
        <v>0</v>
      </c>
      <c r="M4" s="12">
        <f t="shared" si="0"/>
        <v>1.6203078584931134E-2</v>
      </c>
      <c r="N4" s="12">
        <f t="shared" si="0"/>
        <v>0</v>
      </c>
      <c r="O4" s="16">
        <f t="shared" si="0"/>
        <v>3.0515798001620305E-2</v>
      </c>
      <c r="P4" s="16">
        <f t="shared" si="0"/>
        <v>0</v>
      </c>
    </row>
    <row r="5" spans="1:23" x14ac:dyDescent="0.25">
      <c r="A5" s="4" t="s">
        <v>17</v>
      </c>
      <c r="B5" s="7">
        <v>0.224</v>
      </c>
      <c r="C5" s="7">
        <v>0</v>
      </c>
      <c r="D5" s="6">
        <v>0.5</v>
      </c>
      <c r="E5" s="7">
        <v>0</v>
      </c>
      <c r="F5" s="6">
        <v>0.20300000000000001</v>
      </c>
      <c r="G5" s="7">
        <v>0.65400000000000003</v>
      </c>
      <c r="H5" s="6">
        <v>1.46</v>
      </c>
      <c r="I5" s="6">
        <v>0.43</v>
      </c>
      <c r="J5" s="6">
        <v>0.69799999999999995</v>
      </c>
      <c r="K5" s="6">
        <v>3.4000000000000002E-2</v>
      </c>
      <c r="L5" s="6">
        <v>0</v>
      </c>
      <c r="M5" s="7">
        <v>6.0999999999999999E-2</v>
      </c>
      <c r="N5" s="7">
        <v>3.6999999999999998E-2</v>
      </c>
      <c r="O5" s="15">
        <v>0.27700000000000002</v>
      </c>
      <c r="P5" s="15">
        <v>0</v>
      </c>
      <c r="R5">
        <f t="shared" ref="R5:R32" si="1">SUM(B5:P5)</f>
        <v>4.5780000000000003</v>
      </c>
      <c r="S5">
        <f t="shared" ref="S5:S32" si="2">SUM(B5:C5)</f>
        <v>0.224</v>
      </c>
      <c r="T5">
        <f t="shared" ref="T5:T32" si="3">SUM(D5:F5)</f>
        <v>0.70300000000000007</v>
      </c>
      <c r="U5">
        <f t="shared" ref="U5:U32" si="4">SUM(G5:H5)</f>
        <v>2.1139999999999999</v>
      </c>
      <c r="V5">
        <f t="shared" ref="V5:V32" si="5">SUM(I5:L5)</f>
        <v>1.1619999999999999</v>
      </c>
      <c r="W5">
        <f t="shared" ref="W5:W32" si="6">SUM(M5:P5)</f>
        <v>0.375</v>
      </c>
    </row>
    <row r="6" spans="1:23" x14ac:dyDescent="0.25">
      <c r="A6" s="4"/>
      <c r="B6" s="12">
        <f>B5/$R5</f>
        <v>4.8929663608562692E-2</v>
      </c>
      <c r="C6" s="12">
        <f t="shared" ref="C6" si="7">C5/$R5</f>
        <v>0</v>
      </c>
      <c r="D6" s="12">
        <f t="shared" ref="D6" si="8">D5/$R5</f>
        <v>0.109217999126256</v>
      </c>
      <c r="E6" s="12">
        <f t="shared" ref="E6" si="9">E5/$R5</f>
        <v>0</v>
      </c>
      <c r="F6" s="12">
        <f t="shared" ref="F6" si="10">F5/$R5</f>
        <v>4.4342507645259939E-2</v>
      </c>
      <c r="G6" s="12">
        <f t="shared" ref="G6" si="11">G5/$R5</f>
        <v>0.14285714285714285</v>
      </c>
      <c r="H6" s="12">
        <f t="shared" ref="H6" si="12">H5/$R5</f>
        <v>0.31891655744866754</v>
      </c>
      <c r="I6" s="12">
        <f t="shared" ref="I6" si="13">I5/$R5</f>
        <v>9.3927479248580165E-2</v>
      </c>
      <c r="J6" s="12">
        <f t="shared" ref="J6" si="14">J5/$R5</f>
        <v>0.15246832678025338</v>
      </c>
      <c r="K6" s="12">
        <f t="shared" ref="K6" si="15">K5/$R5</f>
        <v>7.4268239405854081E-3</v>
      </c>
      <c r="L6" s="12">
        <f t="shared" ref="L6" si="16">L5/$R5</f>
        <v>0</v>
      </c>
      <c r="M6" s="12">
        <f t="shared" ref="M6" si="17">M5/$R5</f>
        <v>1.3324595893403231E-2</v>
      </c>
      <c r="N6" s="12">
        <f t="shared" ref="N6" si="18">N5/$R5</f>
        <v>8.0821319353429431E-3</v>
      </c>
      <c r="O6" s="16">
        <f t="shared" ref="O6" si="19">O5/$R5</f>
        <v>6.0506771515945829E-2</v>
      </c>
      <c r="P6" s="16">
        <f t="shared" ref="P6" si="20">P5/$R5</f>
        <v>0</v>
      </c>
    </row>
    <row r="7" spans="1:23" x14ac:dyDescent="0.25">
      <c r="A7" s="4" t="s">
        <v>18</v>
      </c>
      <c r="B7" s="7">
        <v>0.153</v>
      </c>
      <c r="C7" s="7">
        <v>0</v>
      </c>
      <c r="D7" s="6">
        <v>0.308</v>
      </c>
      <c r="E7" s="7">
        <v>0</v>
      </c>
      <c r="F7" s="6">
        <v>0.60499999999999998</v>
      </c>
      <c r="G7" s="7">
        <v>0.47299999999999998</v>
      </c>
      <c r="H7" s="6">
        <v>0.68799999999999994</v>
      </c>
      <c r="I7" s="6">
        <v>0.41</v>
      </c>
      <c r="J7" s="6">
        <v>1.0900000000000001</v>
      </c>
      <c r="K7" s="6">
        <v>1.7999999999999999E-2</v>
      </c>
      <c r="L7" s="6">
        <v>0</v>
      </c>
      <c r="M7" s="7">
        <v>1.7999999999999999E-2</v>
      </c>
      <c r="N7" s="7">
        <v>0.219</v>
      </c>
      <c r="O7" s="15">
        <v>0</v>
      </c>
      <c r="P7" s="15">
        <v>0</v>
      </c>
      <c r="R7">
        <f t="shared" si="1"/>
        <v>3.9819999999999989</v>
      </c>
      <c r="S7">
        <f t="shared" si="2"/>
        <v>0.153</v>
      </c>
      <c r="T7">
        <f t="shared" si="3"/>
        <v>0.91300000000000003</v>
      </c>
      <c r="U7">
        <f t="shared" si="4"/>
        <v>1.161</v>
      </c>
      <c r="V7">
        <f t="shared" si="5"/>
        <v>1.518</v>
      </c>
      <c r="W7">
        <f t="shared" si="6"/>
        <v>0.23699999999999999</v>
      </c>
    </row>
    <row r="8" spans="1:23" x14ac:dyDescent="0.25">
      <c r="A8" s="4"/>
      <c r="B8" s="12">
        <f>B7/$R7</f>
        <v>3.8422903063787053E-2</v>
      </c>
      <c r="C8" s="12">
        <f t="shared" ref="C8" si="21">C7/$R7</f>
        <v>0</v>
      </c>
      <c r="D8" s="12">
        <f t="shared" ref="D8" si="22">D7/$R7</f>
        <v>7.7348066298342566E-2</v>
      </c>
      <c r="E8" s="12">
        <f t="shared" ref="E8" si="23">E7/$R7</f>
        <v>0</v>
      </c>
      <c r="F8" s="12">
        <f t="shared" ref="F8" si="24">F7/$R7</f>
        <v>0.15193370165745859</v>
      </c>
      <c r="G8" s="12">
        <f t="shared" ref="G8" si="25">G7/$R7</f>
        <v>0.11878453038674036</v>
      </c>
      <c r="H8" s="12">
        <f t="shared" ref="H8" si="26">H7/$R7</f>
        <v>0.17277749874434961</v>
      </c>
      <c r="I8" s="12">
        <f t="shared" ref="I8" si="27">I7/$R7</f>
        <v>0.10296333500753392</v>
      </c>
      <c r="J8" s="12">
        <f t="shared" ref="J8" si="28">J7/$R7</f>
        <v>0.27373179306880974</v>
      </c>
      <c r="K8" s="12">
        <f t="shared" ref="K8" si="29">K7/$R7</f>
        <v>4.5203415369161233E-3</v>
      </c>
      <c r="L8" s="12">
        <f t="shared" ref="L8" si="30">L7/$R7</f>
        <v>0</v>
      </c>
      <c r="M8" s="12">
        <f t="shared" ref="M8" si="31">M7/$R7</f>
        <v>4.5203415369161233E-3</v>
      </c>
      <c r="N8" s="12">
        <f t="shared" ref="N8" si="32">N7/$R7</f>
        <v>5.4997488699146176E-2</v>
      </c>
      <c r="O8" s="16">
        <f t="shared" ref="O8" si="33">O7/$R7</f>
        <v>0</v>
      </c>
      <c r="P8" s="16">
        <f t="shared" ref="P8" si="34">P7/$R7</f>
        <v>0</v>
      </c>
    </row>
    <row r="9" spans="1:23" x14ac:dyDescent="0.25">
      <c r="A9" s="4" t="s">
        <v>19</v>
      </c>
      <c r="B9" s="7">
        <v>0.27600000000000002</v>
      </c>
      <c r="C9" s="7">
        <v>0</v>
      </c>
      <c r="D9" s="6">
        <v>0.83399999999999996</v>
      </c>
      <c r="E9" s="7">
        <v>0</v>
      </c>
      <c r="F9" s="6">
        <v>0.28899999999999998</v>
      </c>
      <c r="G9" s="7">
        <v>1.18</v>
      </c>
      <c r="H9" s="6">
        <v>1.93</v>
      </c>
      <c r="I9" s="6">
        <v>1.42</v>
      </c>
      <c r="J9" s="6">
        <v>1.37</v>
      </c>
      <c r="K9" s="6">
        <v>0.219</v>
      </c>
      <c r="L9" s="6">
        <v>4.5999999999999999E-2</v>
      </c>
      <c r="M9" s="7">
        <v>0.23799999999999999</v>
      </c>
      <c r="N9" s="7">
        <v>0</v>
      </c>
      <c r="O9" s="15">
        <v>0.91500000000000004</v>
      </c>
      <c r="P9" s="15">
        <v>0</v>
      </c>
      <c r="R9">
        <f t="shared" si="1"/>
        <v>8.7169999999999987</v>
      </c>
      <c r="S9">
        <f t="shared" si="2"/>
        <v>0.27600000000000002</v>
      </c>
      <c r="T9">
        <f t="shared" si="3"/>
        <v>1.123</v>
      </c>
      <c r="U9">
        <f t="shared" si="4"/>
        <v>3.11</v>
      </c>
      <c r="V9">
        <f t="shared" si="5"/>
        <v>3.0549999999999997</v>
      </c>
      <c r="W9">
        <f t="shared" si="6"/>
        <v>1.153</v>
      </c>
    </row>
    <row r="10" spans="1:23" x14ac:dyDescent="0.25">
      <c r="A10" s="4"/>
      <c r="B10" s="12">
        <f>B9/$R9</f>
        <v>3.1662269129287608E-2</v>
      </c>
      <c r="C10" s="12">
        <f t="shared" ref="C10" si="35">C9/$R9</f>
        <v>0</v>
      </c>
      <c r="D10" s="12">
        <f t="shared" ref="D10" si="36">D9/$R9</f>
        <v>9.5675117586325575E-2</v>
      </c>
      <c r="E10" s="12">
        <f t="shared" ref="E10" si="37">E9/$R9</f>
        <v>0</v>
      </c>
      <c r="F10" s="12">
        <f t="shared" ref="F10" si="38">F9/$R9</f>
        <v>3.3153607892623609E-2</v>
      </c>
      <c r="G10" s="12">
        <f t="shared" ref="G10" si="39">G9/$R9</f>
        <v>0.13536767236434555</v>
      </c>
      <c r="H10" s="12">
        <f t="shared" ref="H10" si="40">H9/$R9</f>
        <v>0.22140644717219229</v>
      </c>
      <c r="I10" s="12">
        <f t="shared" ref="I10" si="41">I9/$R9</f>
        <v>0.16290008030285649</v>
      </c>
      <c r="J10" s="12">
        <f t="shared" ref="J10" si="42">J9/$R9</f>
        <v>0.15716416198233341</v>
      </c>
      <c r="K10" s="12">
        <f t="shared" ref="K10" si="43">K9/$R9</f>
        <v>2.5123322243891251E-2</v>
      </c>
      <c r="L10" s="12">
        <f t="shared" ref="L10" si="44">L9/$R9</f>
        <v>5.2770448548812672E-3</v>
      </c>
      <c r="M10" s="12">
        <f t="shared" ref="M10" si="45">M9/$R9</f>
        <v>2.7302971205690033E-2</v>
      </c>
      <c r="N10" s="12">
        <f t="shared" ref="N10" si="46">N9/$R9</f>
        <v>0</v>
      </c>
      <c r="O10" s="16">
        <f t="shared" ref="O10" si="47">O9/$R9</f>
        <v>0.10496730526557303</v>
      </c>
      <c r="P10" s="16">
        <f t="shared" ref="P10" si="48">P9/$R9</f>
        <v>0</v>
      </c>
    </row>
    <row r="11" spans="1:23" x14ac:dyDescent="0.25">
      <c r="A11" s="4" t="s">
        <v>20</v>
      </c>
      <c r="B11" s="7">
        <v>6.8000000000000005E-2</v>
      </c>
      <c r="C11" s="7">
        <v>0</v>
      </c>
      <c r="D11" s="6">
        <v>8.8999999999999996E-2</v>
      </c>
      <c r="E11" s="7">
        <v>0</v>
      </c>
      <c r="F11" s="6">
        <v>2.9000000000000001E-2</v>
      </c>
      <c r="G11" s="7">
        <v>0.51700000000000002</v>
      </c>
      <c r="H11" s="6">
        <v>0.51700000000000002</v>
      </c>
      <c r="I11" s="6">
        <v>0.125</v>
      </c>
      <c r="J11" s="6">
        <v>0.20200000000000001</v>
      </c>
      <c r="K11" s="6">
        <v>0</v>
      </c>
      <c r="L11" s="6">
        <v>0</v>
      </c>
      <c r="M11" s="7">
        <v>0.01</v>
      </c>
      <c r="N11" s="7">
        <v>0</v>
      </c>
      <c r="O11" s="15">
        <v>0</v>
      </c>
      <c r="P11" s="15">
        <v>0</v>
      </c>
      <c r="R11">
        <f t="shared" si="1"/>
        <v>1.5570000000000002</v>
      </c>
      <c r="S11">
        <f t="shared" si="2"/>
        <v>6.8000000000000005E-2</v>
      </c>
      <c r="T11">
        <f t="shared" si="3"/>
        <v>0.11799999999999999</v>
      </c>
      <c r="U11">
        <f t="shared" si="4"/>
        <v>1.034</v>
      </c>
      <c r="V11">
        <f t="shared" si="5"/>
        <v>0.32700000000000001</v>
      </c>
      <c r="W11">
        <f t="shared" si="6"/>
        <v>0.01</v>
      </c>
    </row>
    <row r="12" spans="1:23" x14ac:dyDescent="0.25">
      <c r="A12" s="4"/>
      <c r="B12" s="12">
        <f>B11/$R11</f>
        <v>4.3673731535003209E-2</v>
      </c>
      <c r="C12" s="12">
        <f t="shared" ref="C12" si="49">C11/$R11</f>
        <v>0</v>
      </c>
      <c r="D12" s="12">
        <f t="shared" ref="D12" si="50">D11/$R11</f>
        <v>5.716120745022478E-2</v>
      </c>
      <c r="E12" s="12">
        <f t="shared" ref="E12" si="51">E11/$R11</f>
        <v>0</v>
      </c>
      <c r="F12" s="12">
        <f t="shared" ref="F12" si="52">F11/$R11</f>
        <v>1.8625561978163133E-2</v>
      </c>
      <c r="G12" s="12">
        <f t="shared" ref="G12" si="53">G11/$R11</f>
        <v>0.33204881181759793</v>
      </c>
      <c r="H12" s="12">
        <f t="shared" ref="H12" si="54">H11/$R11</f>
        <v>0.33204881181759793</v>
      </c>
      <c r="I12" s="12">
        <f t="shared" ref="I12" si="55">I11/$R11</f>
        <v>8.0282594733461776E-2</v>
      </c>
      <c r="J12" s="12">
        <f t="shared" ref="J12" si="56">J11/$R11</f>
        <v>0.12973667308927425</v>
      </c>
      <c r="K12" s="12">
        <f t="shared" ref="K12" si="57">K11/$R11</f>
        <v>0</v>
      </c>
      <c r="L12" s="12">
        <f t="shared" ref="L12" si="58">L11/$R11</f>
        <v>0</v>
      </c>
      <c r="M12" s="12">
        <f t="shared" ref="M12" si="59">M11/$R11</f>
        <v>6.4226075786769426E-3</v>
      </c>
      <c r="N12" s="12">
        <f t="shared" ref="N12" si="60">N11/$R11</f>
        <v>0</v>
      </c>
      <c r="O12" s="16">
        <f t="shared" ref="O12" si="61">O11/$R11</f>
        <v>0</v>
      </c>
      <c r="P12" s="16">
        <f t="shared" ref="P12" si="62">P11/$R11</f>
        <v>0</v>
      </c>
    </row>
    <row r="13" spans="1:23" x14ac:dyDescent="0.25">
      <c r="A13" s="4" t="s">
        <v>21</v>
      </c>
      <c r="B13" s="7">
        <v>7.4999999999999997E-2</v>
      </c>
      <c r="C13" s="7">
        <v>1.0999999999999999E-2</v>
      </c>
      <c r="D13" s="6">
        <v>3.3000000000000002E-2</v>
      </c>
      <c r="E13" s="7">
        <v>0</v>
      </c>
      <c r="F13" s="6">
        <v>5.0999999999999997E-2</v>
      </c>
      <c r="G13" s="7">
        <v>1.08</v>
      </c>
      <c r="H13" s="6">
        <v>1.1000000000000001</v>
      </c>
      <c r="I13" s="6">
        <v>0.109</v>
      </c>
      <c r="J13" s="6">
        <v>0.51700000000000002</v>
      </c>
      <c r="K13" s="6">
        <v>0.05</v>
      </c>
      <c r="L13" s="6">
        <v>2.3E-2</v>
      </c>
      <c r="M13" s="7">
        <v>0</v>
      </c>
      <c r="N13" s="7">
        <v>0</v>
      </c>
      <c r="O13" s="15">
        <v>0</v>
      </c>
      <c r="P13" s="15">
        <v>0</v>
      </c>
      <c r="R13">
        <f t="shared" si="1"/>
        <v>3.0489999999999999</v>
      </c>
      <c r="S13">
        <f t="shared" si="2"/>
        <v>8.5999999999999993E-2</v>
      </c>
      <c r="T13">
        <f t="shared" si="3"/>
        <v>8.3999999999999991E-2</v>
      </c>
      <c r="U13">
        <f t="shared" si="4"/>
        <v>2.1800000000000002</v>
      </c>
      <c r="V13">
        <f t="shared" si="5"/>
        <v>0.69900000000000007</v>
      </c>
      <c r="W13">
        <f t="shared" si="6"/>
        <v>0</v>
      </c>
    </row>
    <row r="14" spans="1:23" x14ac:dyDescent="0.25">
      <c r="A14" s="4"/>
      <c r="B14" s="12">
        <f>B13/$R13</f>
        <v>2.4598228927517219E-2</v>
      </c>
      <c r="C14" s="12">
        <f t="shared" ref="C14" si="63">C13/$R13</f>
        <v>3.6077402427025251E-3</v>
      </c>
      <c r="D14" s="12">
        <f t="shared" ref="D14" si="64">D13/$R13</f>
        <v>1.0823220728107577E-2</v>
      </c>
      <c r="E14" s="12">
        <f t="shared" ref="E14" si="65">E13/$R13</f>
        <v>0</v>
      </c>
      <c r="F14" s="12">
        <f t="shared" ref="F14" si="66">F13/$R13</f>
        <v>1.6726795670711708E-2</v>
      </c>
      <c r="G14" s="12">
        <f t="shared" ref="G14" si="67">G13/$R13</f>
        <v>0.35421449655624798</v>
      </c>
      <c r="H14" s="12">
        <f t="shared" ref="H14" si="68">H13/$R13</f>
        <v>0.36077402427025257</v>
      </c>
      <c r="I14" s="12">
        <f t="shared" ref="I14" si="69">I13/$R13</f>
        <v>3.5749426041325028E-2</v>
      </c>
      <c r="J14" s="12">
        <f t="shared" ref="J14" si="70">J13/$R13</f>
        <v>0.16956379140701872</v>
      </c>
      <c r="K14" s="12">
        <f t="shared" ref="K14" si="71">K13/$R13</f>
        <v>1.6398819285011482E-2</v>
      </c>
      <c r="L14" s="12">
        <f t="shared" ref="L14" si="72">L13/$R13</f>
        <v>7.5434568711052804E-3</v>
      </c>
      <c r="M14" s="12">
        <f t="shared" ref="M14" si="73">M13/$R13</f>
        <v>0</v>
      </c>
      <c r="N14" s="12">
        <f t="shared" ref="N14" si="74">N13/$R13</f>
        <v>0</v>
      </c>
      <c r="O14" s="16">
        <f t="shared" ref="O14" si="75">O13/$R13</f>
        <v>0</v>
      </c>
      <c r="P14" s="16">
        <f t="shared" ref="P14" si="76">P13/$R13</f>
        <v>0</v>
      </c>
    </row>
    <row r="15" spans="1:23" x14ac:dyDescent="0.25">
      <c r="A15" s="4" t="s">
        <v>22</v>
      </c>
      <c r="B15" s="7">
        <v>12.7</v>
      </c>
      <c r="C15" s="7">
        <v>0.47099999999999997</v>
      </c>
      <c r="D15" s="6">
        <v>2.41</v>
      </c>
      <c r="E15" s="7">
        <v>6.9000000000000006E-2</v>
      </c>
      <c r="F15" s="6">
        <v>0.72399999999999998</v>
      </c>
      <c r="G15" s="7">
        <v>2.0699999999999998</v>
      </c>
      <c r="H15" s="6">
        <v>7.74</v>
      </c>
      <c r="I15" s="6">
        <v>1.7</v>
      </c>
      <c r="J15" s="6">
        <v>3.12</v>
      </c>
      <c r="K15" s="6">
        <v>0.14499999999999999</v>
      </c>
      <c r="L15" s="6">
        <v>0.03</v>
      </c>
      <c r="M15" s="7">
        <v>0.18</v>
      </c>
      <c r="N15" s="7">
        <v>4.9000000000000002E-2</v>
      </c>
      <c r="O15" s="15">
        <v>1.33</v>
      </c>
      <c r="P15" s="15">
        <v>4.3999999999999997E-2</v>
      </c>
      <c r="R15">
        <f t="shared" si="1"/>
        <v>32.781999999999996</v>
      </c>
      <c r="S15">
        <f t="shared" si="2"/>
        <v>13.170999999999999</v>
      </c>
      <c r="T15">
        <f t="shared" si="3"/>
        <v>3.2030000000000003</v>
      </c>
      <c r="U15">
        <f t="shared" si="4"/>
        <v>9.81</v>
      </c>
      <c r="V15">
        <f t="shared" si="5"/>
        <v>4.9950000000000001</v>
      </c>
      <c r="W15">
        <f t="shared" si="6"/>
        <v>1.6030000000000002</v>
      </c>
    </row>
    <row r="16" spans="1:23" x14ac:dyDescent="0.25">
      <c r="A16" s="4"/>
      <c r="B16" s="12">
        <f>B15/$R15</f>
        <v>0.38740772375083887</v>
      </c>
      <c r="C16" s="12">
        <f t="shared" ref="C16" si="77">C15/$R15</f>
        <v>1.4367640778475993E-2</v>
      </c>
      <c r="D16" s="12">
        <f t="shared" ref="D16" si="78">D15/$R15</f>
        <v>7.3515953877127699E-2</v>
      </c>
      <c r="E16" s="12">
        <f t="shared" ref="E16" si="79">E15/$R15</f>
        <v>2.1048136172289677E-3</v>
      </c>
      <c r="F16" s="12">
        <f t="shared" ref="F16" si="80">F15/$R15</f>
        <v>2.2085290708315542E-2</v>
      </c>
      <c r="G16" s="12">
        <f t="shared" ref="G16" si="81">G15/$R15</f>
        <v>6.3144408516869019E-2</v>
      </c>
      <c r="H16" s="12">
        <f t="shared" ref="H16" si="82">H15/$R15</f>
        <v>0.23610517967177114</v>
      </c>
      <c r="I16" s="12">
        <f t="shared" ref="I16" si="83">I15/$R15</f>
        <v>5.18577268012934E-2</v>
      </c>
      <c r="J16" s="12">
        <f t="shared" ref="J16" si="84">J15/$R15</f>
        <v>9.5174180952961998E-2</v>
      </c>
      <c r="K16" s="12">
        <f t="shared" ref="K16" si="85">K15/$R15</f>
        <v>4.4231590506985542E-3</v>
      </c>
      <c r="L16" s="12">
        <f t="shared" ref="L16" si="86">L15/$R15</f>
        <v>9.1513635531694231E-4</v>
      </c>
      <c r="M16" s="12">
        <f t="shared" ref="M16" si="87">M15/$R15</f>
        <v>5.4908181319016534E-3</v>
      </c>
      <c r="N16" s="12">
        <f t="shared" ref="N16" si="88">N15/$R15</f>
        <v>1.4947227136843393E-3</v>
      </c>
      <c r="O16" s="16">
        <f t="shared" ref="O16" si="89">O15/$R15</f>
        <v>4.057104508571778E-2</v>
      </c>
      <c r="P16" s="16">
        <f t="shared" ref="P16" si="90">P15/$R15</f>
        <v>1.3421999877981821E-3</v>
      </c>
    </row>
    <row r="17" spans="1:23" x14ac:dyDescent="0.25">
      <c r="A17" s="4" t="s">
        <v>23</v>
      </c>
      <c r="B17" s="7">
        <v>9.6000000000000002E-2</v>
      </c>
      <c r="C17" s="7">
        <v>0.04</v>
      </c>
      <c r="D17" s="6">
        <v>0.16400000000000001</v>
      </c>
      <c r="E17" s="7">
        <v>0</v>
      </c>
      <c r="F17" s="6">
        <v>5.1999999999999998E-2</v>
      </c>
      <c r="G17" s="7">
        <v>0</v>
      </c>
      <c r="H17" s="6">
        <v>0.38500000000000001</v>
      </c>
      <c r="I17" s="6">
        <v>9.9000000000000005E-2</v>
      </c>
      <c r="J17" s="6">
        <v>0.21199999999999999</v>
      </c>
      <c r="K17" s="6">
        <v>8.0000000000000002E-3</v>
      </c>
      <c r="L17" s="6">
        <v>2E-3</v>
      </c>
      <c r="M17" s="7">
        <v>6.0000000000000001E-3</v>
      </c>
      <c r="N17" s="7">
        <v>0</v>
      </c>
      <c r="O17" s="15">
        <v>4.2000000000000003E-2</v>
      </c>
      <c r="P17" s="15">
        <v>0</v>
      </c>
      <c r="R17">
        <f t="shared" si="1"/>
        <v>1.1060000000000001</v>
      </c>
      <c r="S17">
        <f t="shared" si="2"/>
        <v>0.13600000000000001</v>
      </c>
      <c r="T17">
        <f t="shared" si="3"/>
        <v>0.216</v>
      </c>
      <c r="U17">
        <f t="shared" si="4"/>
        <v>0.38500000000000001</v>
      </c>
      <c r="V17">
        <f t="shared" si="5"/>
        <v>0.32100000000000001</v>
      </c>
      <c r="W17">
        <f t="shared" si="6"/>
        <v>4.8000000000000001E-2</v>
      </c>
    </row>
    <row r="18" spans="1:23" x14ac:dyDescent="0.25">
      <c r="A18" s="4"/>
      <c r="B18" s="12">
        <f>B17/$R17</f>
        <v>8.6799276672694395E-2</v>
      </c>
      <c r="C18" s="12">
        <f t="shared" ref="C18" si="91">C17/$R17</f>
        <v>3.6166365280289325E-2</v>
      </c>
      <c r="D18" s="12">
        <f t="shared" ref="D18" si="92">D17/$R17</f>
        <v>0.14828209764918626</v>
      </c>
      <c r="E18" s="12">
        <f t="shared" ref="E18" si="93">E17/$R17</f>
        <v>0</v>
      </c>
      <c r="F18" s="12">
        <f t="shared" ref="F18" si="94">F17/$R17</f>
        <v>4.7016274864376123E-2</v>
      </c>
      <c r="G18" s="12">
        <f t="shared" ref="G18" si="95">G17/$R17</f>
        <v>0</v>
      </c>
      <c r="H18" s="12">
        <f t="shared" ref="H18" si="96">H17/$R17</f>
        <v>0.34810126582278478</v>
      </c>
      <c r="I18" s="12">
        <f t="shared" ref="I18" si="97">I17/$R17</f>
        <v>8.9511754068716087E-2</v>
      </c>
      <c r="J18" s="12">
        <f t="shared" ref="J18" si="98">J17/$R17</f>
        <v>0.19168173598553342</v>
      </c>
      <c r="K18" s="12">
        <f t="shared" ref="K18" si="99">K17/$R17</f>
        <v>7.2332730560578659E-3</v>
      </c>
      <c r="L18" s="12">
        <f t="shared" ref="L18" si="100">L17/$R17</f>
        <v>1.8083182640144665E-3</v>
      </c>
      <c r="M18" s="12">
        <f t="shared" ref="M18" si="101">M17/$R17</f>
        <v>5.4249547920433997E-3</v>
      </c>
      <c r="N18" s="12">
        <f t="shared" ref="N18" si="102">N17/$R17</f>
        <v>0</v>
      </c>
      <c r="O18" s="16">
        <f t="shared" ref="O18" si="103">O17/$R17</f>
        <v>3.7974683544303799E-2</v>
      </c>
      <c r="P18" s="16">
        <f t="shared" ref="P18" si="104">P17/$R17</f>
        <v>0</v>
      </c>
    </row>
    <row r="19" spans="1:23" x14ac:dyDescent="0.25">
      <c r="A19" s="4" t="s">
        <v>24</v>
      </c>
      <c r="B19" s="7">
        <v>0.36399999999999999</v>
      </c>
      <c r="C19" s="7">
        <v>0.156</v>
      </c>
      <c r="D19" s="6">
        <v>0.78</v>
      </c>
      <c r="E19" s="7">
        <v>1.0999999999999999E-2</v>
      </c>
      <c r="F19" s="6">
        <v>0.30199999999999999</v>
      </c>
      <c r="G19" s="7">
        <v>0</v>
      </c>
      <c r="H19" s="6">
        <v>2.0099999999999998</v>
      </c>
      <c r="I19" s="6">
        <v>0.58899999999999997</v>
      </c>
      <c r="J19" s="6">
        <v>0.85399999999999998</v>
      </c>
      <c r="K19" s="6">
        <v>5.1999999999999998E-2</v>
      </c>
      <c r="L19" s="6">
        <v>8.0000000000000002E-3</v>
      </c>
      <c r="M19" s="7">
        <v>0.11600000000000001</v>
      </c>
      <c r="N19" s="7">
        <v>3.7999999999999999E-2</v>
      </c>
      <c r="O19" s="15">
        <v>0.34499999999999997</v>
      </c>
      <c r="P19" s="15">
        <v>2.9000000000000001E-2</v>
      </c>
      <c r="R19">
        <f t="shared" si="1"/>
        <v>5.653999999999999</v>
      </c>
      <c r="S19">
        <f t="shared" si="2"/>
        <v>0.52</v>
      </c>
      <c r="T19">
        <f t="shared" si="3"/>
        <v>1.093</v>
      </c>
      <c r="U19">
        <f t="shared" si="4"/>
        <v>2.0099999999999998</v>
      </c>
      <c r="V19">
        <f t="shared" si="5"/>
        <v>1.5030000000000001</v>
      </c>
      <c r="W19">
        <f t="shared" si="6"/>
        <v>0.52800000000000002</v>
      </c>
    </row>
    <row r="20" spans="1:23" x14ac:dyDescent="0.25">
      <c r="A20" s="4"/>
      <c r="B20" s="12">
        <f>B19/$R19</f>
        <v>6.4379200565971004E-2</v>
      </c>
      <c r="C20" s="12">
        <f t="shared" ref="C20" si="105">C19/$R19</f>
        <v>2.7591085956844716E-2</v>
      </c>
      <c r="D20" s="12">
        <f t="shared" ref="D20" si="106">D19/$R19</f>
        <v>0.13795542978422359</v>
      </c>
      <c r="E20" s="12">
        <f t="shared" ref="E20" si="107">E19/$R19</f>
        <v>1.945525291828794E-3</v>
      </c>
      <c r="F20" s="12">
        <f t="shared" ref="F20" si="108">F19/$R19</f>
        <v>5.3413512557481439E-2</v>
      </c>
      <c r="G20" s="12">
        <f t="shared" ref="G20" si="109">G19/$R19</f>
        <v>0</v>
      </c>
      <c r="H20" s="12">
        <f t="shared" ref="H20" si="110">H19/$R19</f>
        <v>0.3555005305978069</v>
      </c>
      <c r="I20" s="12">
        <f t="shared" ref="I20" si="111">I19/$R19</f>
        <v>0.10417403608065087</v>
      </c>
      <c r="J20" s="12">
        <f t="shared" ref="J20" si="112">J19/$R19</f>
        <v>0.15104350902016275</v>
      </c>
      <c r="K20" s="12">
        <f t="shared" ref="K20" si="113">K19/$R19</f>
        <v>9.197028652281572E-3</v>
      </c>
      <c r="L20" s="12">
        <f t="shared" ref="L20" si="114">L19/$R19</f>
        <v>1.4149274849663957E-3</v>
      </c>
      <c r="M20" s="12">
        <f t="shared" ref="M20" si="115">M19/$R19</f>
        <v>2.0516448532012739E-2</v>
      </c>
      <c r="N20" s="12">
        <f t="shared" ref="N20" si="116">N19/$R19</f>
        <v>6.7209055535903794E-3</v>
      </c>
      <c r="O20" s="16">
        <f t="shared" ref="O20" si="117">O19/$R19</f>
        <v>6.1018747789175813E-2</v>
      </c>
      <c r="P20" s="16">
        <f t="shared" ref="P20" si="118">P19/$R19</f>
        <v>5.1291121330031848E-3</v>
      </c>
    </row>
    <row r="21" spans="1:23" x14ac:dyDescent="0.25">
      <c r="A21" s="4" t="s">
        <v>25</v>
      </c>
      <c r="B21" s="7">
        <v>23</v>
      </c>
      <c r="C21" s="7">
        <v>8.6999999999999994E-2</v>
      </c>
      <c r="D21" s="6">
        <v>0.76400000000000001</v>
      </c>
      <c r="E21" s="7">
        <v>0</v>
      </c>
      <c r="F21" s="6">
        <v>0.61699999999999999</v>
      </c>
      <c r="G21" s="7">
        <v>0.77600000000000002</v>
      </c>
      <c r="H21" s="6">
        <v>6.66</v>
      </c>
      <c r="I21" s="6">
        <v>0.73499999999999999</v>
      </c>
      <c r="J21" s="6">
        <v>2.38</v>
      </c>
      <c r="K21" s="6">
        <v>2.5999999999999999E-2</v>
      </c>
      <c r="L21" s="6">
        <v>3.7999999999999999E-2</v>
      </c>
      <c r="M21" s="7">
        <v>0.32100000000000001</v>
      </c>
      <c r="N21" s="7">
        <v>9.8000000000000004E-2</v>
      </c>
      <c r="O21" s="15">
        <v>1.1399999999999999</v>
      </c>
      <c r="P21" s="15">
        <v>3.5000000000000003E-2</v>
      </c>
      <c r="R21">
        <f t="shared" si="1"/>
        <v>36.677</v>
      </c>
      <c r="S21">
        <f t="shared" si="2"/>
        <v>23.087</v>
      </c>
      <c r="T21">
        <f t="shared" si="3"/>
        <v>1.381</v>
      </c>
      <c r="U21">
        <f t="shared" si="4"/>
        <v>7.4359999999999999</v>
      </c>
      <c r="V21">
        <f t="shared" si="5"/>
        <v>3.1789999999999994</v>
      </c>
      <c r="W21">
        <f t="shared" si="6"/>
        <v>1.5939999999999999</v>
      </c>
    </row>
    <row r="22" spans="1:23" x14ac:dyDescent="0.25">
      <c r="A22" s="4"/>
      <c r="B22" s="12">
        <f>B21/$R21</f>
        <v>0.6270960002181204</v>
      </c>
      <c r="C22" s="12">
        <f t="shared" ref="C22" si="119">C21/$R21</f>
        <v>2.3720587834337595E-3</v>
      </c>
      <c r="D22" s="12">
        <f t="shared" ref="D22" si="120">D21/$R21</f>
        <v>2.0830493224636693E-2</v>
      </c>
      <c r="E22" s="12">
        <f t="shared" ref="E22" si="121">E21/$R21</f>
        <v>0</v>
      </c>
      <c r="F22" s="12">
        <f t="shared" ref="F22" si="122">F21/$R21</f>
        <v>1.6822531831938273E-2</v>
      </c>
      <c r="G22" s="12">
        <f t="shared" ref="G22" si="123">G21/$R21</f>
        <v>2.1157673746489625E-2</v>
      </c>
      <c r="H22" s="12">
        <f t="shared" ref="H22" si="124">H21/$R21</f>
        <v>0.18158518962837747</v>
      </c>
      <c r="I22" s="12">
        <f t="shared" ref="I22" si="125">I21/$R21</f>
        <v>2.0039806963492106E-2</v>
      </c>
      <c r="J22" s="12">
        <f t="shared" ref="J22" si="126">J21/$R21</f>
        <v>6.4890803500831581E-2</v>
      </c>
      <c r="K22" s="12">
        <f t="shared" ref="K22" si="127">K21/$R21</f>
        <v>7.0889113068135345E-4</v>
      </c>
      <c r="L22" s="12">
        <f t="shared" ref="L22" si="128">L21/$R21</f>
        <v>1.0360716525342857E-3</v>
      </c>
      <c r="M22" s="12">
        <f t="shared" ref="M22" si="129">M21/$R21</f>
        <v>8.7520789595659405E-3</v>
      </c>
      <c r="N22" s="12">
        <f t="shared" ref="N22" si="130">N21/$R21</f>
        <v>2.6719742617989477E-3</v>
      </c>
      <c r="O22" s="16">
        <f t="shared" ref="O22" si="131">O21/$R21</f>
        <v>3.1082149576028572E-2</v>
      </c>
      <c r="P22" s="16">
        <f t="shared" ref="P22" si="132">P21/$R21</f>
        <v>9.5427652207105283E-4</v>
      </c>
    </row>
    <row r="23" spans="1:23" ht="17.25" customHeight="1" x14ac:dyDescent="0.25">
      <c r="A23" s="4" t="s">
        <v>26</v>
      </c>
      <c r="B23" s="7">
        <v>0.105</v>
      </c>
      <c r="C23" s="7">
        <v>4.2999999999999997E-2</v>
      </c>
      <c r="D23" s="6">
        <v>0.41699999999999998</v>
      </c>
      <c r="E23" s="7">
        <v>0</v>
      </c>
      <c r="F23" s="6">
        <v>0.54300000000000004</v>
      </c>
      <c r="G23" s="7">
        <v>0.182</v>
      </c>
      <c r="H23" s="6">
        <v>1.24</v>
      </c>
      <c r="I23" s="6">
        <v>0.29699999999999999</v>
      </c>
      <c r="J23" s="6">
        <v>1.05</v>
      </c>
      <c r="K23" s="6">
        <v>1.7000000000000001E-2</v>
      </c>
      <c r="L23" s="6">
        <v>1.4999999999999999E-2</v>
      </c>
      <c r="M23" s="7">
        <v>0.26400000000000001</v>
      </c>
      <c r="N23" s="7">
        <v>0.38500000000000001</v>
      </c>
      <c r="O23" s="15">
        <v>8.7999999999999995E-2</v>
      </c>
      <c r="P23" s="15">
        <v>5.3999999999999999E-2</v>
      </c>
      <c r="R23">
        <f t="shared" si="1"/>
        <v>4.7000000000000011</v>
      </c>
      <c r="S23">
        <f t="shared" si="2"/>
        <v>0.14799999999999999</v>
      </c>
      <c r="T23">
        <f t="shared" si="3"/>
        <v>0.96</v>
      </c>
      <c r="U23">
        <f t="shared" si="4"/>
        <v>1.4219999999999999</v>
      </c>
      <c r="V23">
        <f t="shared" si="5"/>
        <v>1.3789999999999998</v>
      </c>
      <c r="W23">
        <f t="shared" si="6"/>
        <v>0.79100000000000004</v>
      </c>
    </row>
    <row r="24" spans="1:23" ht="17.25" customHeight="1" x14ac:dyDescent="0.25">
      <c r="A24" s="4"/>
      <c r="B24" s="12">
        <f>B23/$R23</f>
        <v>2.2340425531914888E-2</v>
      </c>
      <c r="C24" s="12">
        <f t="shared" ref="C24" si="133">C23/$R23</f>
        <v>9.1489361702127639E-3</v>
      </c>
      <c r="D24" s="12">
        <f t="shared" ref="D24" si="134">D23/$R23</f>
        <v>8.8723404255319119E-2</v>
      </c>
      <c r="E24" s="12">
        <f t="shared" ref="E24" si="135">E23/$R23</f>
        <v>0</v>
      </c>
      <c r="F24" s="12">
        <f t="shared" ref="F24" si="136">F23/$R23</f>
        <v>0.115531914893617</v>
      </c>
      <c r="G24" s="12">
        <f t="shared" ref="G24" si="137">G23/$R23</f>
        <v>3.8723404255319137E-2</v>
      </c>
      <c r="H24" s="12">
        <f t="shared" ref="H24" si="138">H23/$R23</f>
        <v>0.26382978723404249</v>
      </c>
      <c r="I24" s="12">
        <f t="shared" ref="I24" si="139">I23/$R23</f>
        <v>6.3191489361702116E-2</v>
      </c>
      <c r="J24" s="12">
        <f t="shared" ref="J24" si="140">J23/$R23</f>
        <v>0.2234042553191489</v>
      </c>
      <c r="K24" s="12">
        <f t="shared" ref="K24" si="141">K23/$R23</f>
        <v>3.6170212765957439E-3</v>
      </c>
      <c r="L24" s="12">
        <f t="shared" ref="L24" si="142">L23/$R23</f>
        <v>3.1914893617021266E-3</v>
      </c>
      <c r="M24" s="12">
        <f t="shared" ref="M24" si="143">M23/$R23</f>
        <v>5.6170212765957434E-2</v>
      </c>
      <c r="N24" s="12">
        <f t="shared" ref="N24" si="144">N23/$R23</f>
        <v>8.1914893617021256E-2</v>
      </c>
      <c r="O24" s="16">
        <f t="shared" ref="O24" si="145">O23/$R23</f>
        <v>1.8723404255319143E-2</v>
      </c>
      <c r="P24" s="16">
        <f t="shared" ref="P24" si="146">P23/$R23</f>
        <v>1.1489361702127656E-2</v>
      </c>
    </row>
    <row r="25" spans="1:23" x14ac:dyDescent="0.25">
      <c r="A25" s="4" t="s">
        <v>27</v>
      </c>
      <c r="B25" s="7">
        <v>6.8000000000000005E-2</v>
      </c>
      <c r="C25" s="7">
        <v>0.02</v>
      </c>
      <c r="D25" s="6">
        <v>0.16900000000000001</v>
      </c>
      <c r="E25" s="7">
        <v>0</v>
      </c>
      <c r="F25" s="6">
        <v>2.1999999999999999E-2</v>
      </c>
      <c r="G25" s="7">
        <v>0.1</v>
      </c>
      <c r="H25" s="6">
        <v>0.67900000000000005</v>
      </c>
      <c r="I25" s="6">
        <v>0.108</v>
      </c>
      <c r="J25" s="6">
        <v>0.35599999999999998</v>
      </c>
      <c r="K25" s="6">
        <v>0.02</v>
      </c>
      <c r="L25" s="6">
        <v>3.5000000000000003E-2</v>
      </c>
      <c r="M25" s="7">
        <v>0</v>
      </c>
      <c r="N25" s="7">
        <v>0</v>
      </c>
      <c r="O25" s="15">
        <v>0.114</v>
      </c>
      <c r="P25" s="15">
        <v>1.4E-2</v>
      </c>
      <c r="R25">
        <f t="shared" si="1"/>
        <v>1.7050000000000003</v>
      </c>
      <c r="S25">
        <f t="shared" si="2"/>
        <v>8.8000000000000009E-2</v>
      </c>
      <c r="T25">
        <f t="shared" si="3"/>
        <v>0.191</v>
      </c>
      <c r="U25">
        <f t="shared" si="4"/>
        <v>0.77900000000000003</v>
      </c>
      <c r="V25">
        <f t="shared" si="5"/>
        <v>0.51900000000000002</v>
      </c>
      <c r="W25">
        <f t="shared" si="6"/>
        <v>0.128</v>
      </c>
    </row>
    <row r="26" spans="1:23" x14ac:dyDescent="0.25">
      <c r="A26" s="4" t="s">
        <v>28</v>
      </c>
      <c r="B26" s="7">
        <v>8.2000000000000003E-2</v>
      </c>
      <c r="C26" s="7">
        <v>0</v>
      </c>
      <c r="D26" s="6">
        <v>0.22500000000000001</v>
      </c>
      <c r="E26" s="7">
        <v>0</v>
      </c>
      <c r="F26" s="6">
        <v>1.2</v>
      </c>
      <c r="G26" s="7">
        <v>0.30099999999999999</v>
      </c>
      <c r="H26" s="6">
        <v>1.36</v>
      </c>
      <c r="I26" s="6">
        <v>0.31900000000000001</v>
      </c>
      <c r="J26" s="6">
        <v>0.52</v>
      </c>
      <c r="K26" s="6">
        <v>0</v>
      </c>
      <c r="L26" s="6">
        <v>0</v>
      </c>
      <c r="M26" s="7">
        <v>4.8000000000000001E-2</v>
      </c>
      <c r="N26" s="7">
        <v>0.05</v>
      </c>
      <c r="O26" s="15">
        <v>7.4999999999999997E-2</v>
      </c>
      <c r="P26" s="15">
        <v>0</v>
      </c>
      <c r="R26">
        <f t="shared" si="1"/>
        <v>4.18</v>
      </c>
      <c r="S26">
        <f t="shared" si="2"/>
        <v>8.2000000000000003E-2</v>
      </c>
      <c r="T26">
        <f t="shared" si="3"/>
        <v>1.425</v>
      </c>
      <c r="U26">
        <f t="shared" si="4"/>
        <v>1.661</v>
      </c>
      <c r="V26">
        <f t="shared" si="5"/>
        <v>0.83899999999999997</v>
      </c>
      <c r="W26">
        <f t="shared" si="6"/>
        <v>0.17299999999999999</v>
      </c>
    </row>
    <row r="27" spans="1:23" x14ac:dyDescent="0.25">
      <c r="A27" s="4" t="s">
        <v>29</v>
      </c>
      <c r="B27" s="7">
        <v>0.35299999999999998</v>
      </c>
      <c r="C27" s="7">
        <v>0.11600000000000001</v>
      </c>
      <c r="D27" s="6">
        <v>1.08</v>
      </c>
      <c r="E27" s="7">
        <v>0</v>
      </c>
      <c r="F27" s="6">
        <v>0.42399999999999999</v>
      </c>
      <c r="G27" s="7">
        <v>0.17599999999999999</v>
      </c>
      <c r="H27" s="6">
        <v>1.5</v>
      </c>
      <c r="I27" s="6">
        <v>0.251</v>
      </c>
      <c r="J27" s="6">
        <v>0.56000000000000005</v>
      </c>
      <c r="K27" s="6">
        <v>0</v>
      </c>
      <c r="L27" s="6">
        <v>0.01</v>
      </c>
      <c r="M27" s="7">
        <v>0.13400000000000001</v>
      </c>
      <c r="N27" s="7">
        <v>0.27400000000000002</v>
      </c>
      <c r="O27" s="15">
        <v>0</v>
      </c>
      <c r="P27" s="15">
        <v>0.2</v>
      </c>
      <c r="R27">
        <f t="shared" si="1"/>
        <v>5.0780000000000003</v>
      </c>
      <c r="S27">
        <f t="shared" si="2"/>
        <v>0.46899999999999997</v>
      </c>
      <c r="T27">
        <f t="shared" si="3"/>
        <v>1.504</v>
      </c>
      <c r="U27">
        <f t="shared" si="4"/>
        <v>1.6759999999999999</v>
      </c>
      <c r="V27">
        <f t="shared" si="5"/>
        <v>0.82100000000000006</v>
      </c>
      <c r="W27">
        <f t="shared" si="6"/>
        <v>0.6080000000000001</v>
      </c>
    </row>
    <row r="28" spans="1:23" x14ac:dyDescent="0.25">
      <c r="A28" s="4" t="s">
        <v>30</v>
      </c>
      <c r="B28" s="7">
        <v>4.2999999999999997E-2</v>
      </c>
      <c r="C28" s="7">
        <v>0</v>
      </c>
      <c r="D28" s="6">
        <v>0.11</v>
      </c>
      <c r="E28" s="7">
        <v>0</v>
      </c>
      <c r="F28" s="6">
        <v>7.9000000000000001E-2</v>
      </c>
      <c r="G28" s="7">
        <v>6.3E-2</v>
      </c>
      <c r="H28" s="6">
        <v>0.14599999999999999</v>
      </c>
      <c r="I28" s="6">
        <v>6.5000000000000002E-2</v>
      </c>
      <c r="J28" s="6">
        <v>0.19900000000000001</v>
      </c>
      <c r="K28" s="6">
        <v>0</v>
      </c>
      <c r="L28" s="6">
        <v>0</v>
      </c>
      <c r="M28" s="7">
        <v>3.9E-2</v>
      </c>
      <c r="N28" s="7">
        <v>4.8000000000000001E-2</v>
      </c>
      <c r="O28" s="15">
        <v>0</v>
      </c>
      <c r="P28" s="15">
        <v>0</v>
      </c>
      <c r="R28">
        <f t="shared" si="1"/>
        <v>0.79200000000000015</v>
      </c>
      <c r="S28">
        <f t="shared" si="2"/>
        <v>4.2999999999999997E-2</v>
      </c>
      <c r="T28">
        <f t="shared" si="3"/>
        <v>0.189</v>
      </c>
      <c r="U28">
        <f t="shared" si="4"/>
        <v>0.20899999999999999</v>
      </c>
      <c r="V28">
        <f t="shared" si="5"/>
        <v>0.26400000000000001</v>
      </c>
      <c r="W28">
        <f t="shared" si="6"/>
        <v>8.6999999999999994E-2</v>
      </c>
    </row>
    <row r="29" spans="1:23" x14ac:dyDescent="0.25">
      <c r="A29" s="4" t="s">
        <v>31</v>
      </c>
      <c r="B29" s="7">
        <v>7.0000000000000007E-2</v>
      </c>
      <c r="C29" s="7">
        <v>0</v>
      </c>
      <c r="D29" s="6">
        <v>0.09</v>
      </c>
      <c r="E29" s="7">
        <v>0</v>
      </c>
      <c r="F29" s="6">
        <v>6.7000000000000004E-2</v>
      </c>
      <c r="G29" s="7">
        <v>4.5999999999999999E-2</v>
      </c>
      <c r="H29" s="6">
        <v>0.11700000000000001</v>
      </c>
      <c r="I29" s="6">
        <v>4.2999999999999997E-2</v>
      </c>
      <c r="J29" s="6">
        <v>9.4E-2</v>
      </c>
      <c r="K29" s="6">
        <v>0</v>
      </c>
      <c r="L29" s="6">
        <v>0</v>
      </c>
      <c r="M29" s="7">
        <v>2.8000000000000001E-2</v>
      </c>
      <c r="N29" s="7">
        <v>6.8000000000000005E-2</v>
      </c>
      <c r="O29" s="15">
        <v>0</v>
      </c>
      <c r="P29" s="15">
        <v>0</v>
      </c>
      <c r="R29">
        <f t="shared" si="1"/>
        <v>0.623</v>
      </c>
      <c r="S29">
        <f t="shared" si="2"/>
        <v>7.0000000000000007E-2</v>
      </c>
      <c r="T29">
        <f t="shared" si="3"/>
        <v>0.157</v>
      </c>
      <c r="U29">
        <f t="shared" si="4"/>
        <v>0.16300000000000001</v>
      </c>
      <c r="V29">
        <f t="shared" si="5"/>
        <v>0.13700000000000001</v>
      </c>
      <c r="W29">
        <f t="shared" si="6"/>
        <v>9.6000000000000002E-2</v>
      </c>
    </row>
    <row r="30" spans="1:23" x14ac:dyDescent="0.25">
      <c r="A30" s="4" t="s">
        <v>32</v>
      </c>
      <c r="B30" s="7">
        <v>1.23</v>
      </c>
      <c r="C30" s="7">
        <v>0</v>
      </c>
      <c r="D30" s="6">
        <v>0.16400000000000001</v>
      </c>
      <c r="E30" s="7">
        <v>0</v>
      </c>
      <c r="F30" s="6">
        <v>0.14499999999999999</v>
      </c>
      <c r="G30" s="7">
        <v>4.8000000000000001E-2</v>
      </c>
      <c r="H30" s="6">
        <v>0.40200000000000002</v>
      </c>
      <c r="I30" s="6">
        <v>5.8000000000000003E-2</v>
      </c>
      <c r="J30" s="6">
        <v>9.4E-2</v>
      </c>
      <c r="K30" s="6">
        <v>1.2E-2</v>
      </c>
      <c r="L30" s="6">
        <v>1.7000000000000001E-2</v>
      </c>
      <c r="M30" s="7">
        <v>6.2E-2</v>
      </c>
      <c r="N30" s="7">
        <v>0</v>
      </c>
      <c r="O30" s="15">
        <v>5.8000000000000003E-2</v>
      </c>
      <c r="P30" s="15">
        <v>1.0999999999999999E-2</v>
      </c>
      <c r="R30">
        <f t="shared" si="1"/>
        <v>2.3009999999999993</v>
      </c>
      <c r="S30">
        <f t="shared" si="2"/>
        <v>1.23</v>
      </c>
      <c r="T30">
        <f t="shared" si="3"/>
        <v>0.309</v>
      </c>
      <c r="U30">
        <f t="shared" si="4"/>
        <v>0.45</v>
      </c>
      <c r="V30">
        <f t="shared" si="5"/>
        <v>0.18099999999999999</v>
      </c>
      <c r="W30">
        <f t="shared" si="6"/>
        <v>0.13100000000000001</v>
      </c>
    </row>
    <row r="31" spans="1:23" x14ac:dyDescent="0.25">
      <c r="A31" s="4" t="s">
        <v>33</v>
      </c>
      <c r="B31" s="7">
        <v>0.623</v>
      </c>
      <c r="C31" s="7">
        <v>0</v>
      </c>
      <c r="D31" s="6">
        <v>0.91200000000000003</v>
      </c>
      <c r="E31" s="7">
        <v>0</v>
      </c>
      <c r="F31" s="6">
        <v>0.33700000000000002</v>
      </c>
      <c r="G31" s="7">
        <v>0.56599999999999995</v>
      </c>
      <c r="H31" s="6">
        <v>1.53</v>
      </c>
      <c r="I31" s="6">
        <v>0.34499999999999997</v>
      </c>
      <c r="J31" s="6">
        <v>0.82</v>
      </c>
      <c r="K31" s="6">
        <v>3.7999999999999999E-2</v>
      </c>
      <c r="L31" s="6">
        <v>2.9000000000000001E-2</v>
      </c>
      <c r="M31" s="7">
        <v>0.10299999999999999</v>
      </c>
      <c r="N31" s="7">
        <v>0</v>
      </c>
      <c r="O31" s="15">
        <v>0.34799999999999998</v>
      </c>
      <c r="P31" s="15">
        <v>3.9E-2</v>
      </c>
      <c r="R31">
        <f t="shared" si="1"/>
        <v>5.6899999999999995</v>
      </c>
      <c r="S31">
        <f t="shared" si="2"/>
        <v>0.623</v>
      </c>
      <c r="T31">
        <f t="shared" si="3"/>
        <v>1.2490000000000001</v>
      </c>
      <c r="U31">
        <f t="shared" si="4"/>
        <v>2.0960000000000001</v>
      </c>
      <c r="V31">
        <f t="shared" si="5"/>
        <v>1.232</v>
      </c>
      <c r="W31">
        <f t="shared" si="6"/>
        <v>0.48999999999999994</v>
      </c>
    </row>
    <row r="32" spans="1:23" x14ac:dyDescent="0.25">
      <c r="A32" s="4" t="s">
        <v>34</v>
      </c>
      <c r="B32" s="7">
        <v>0.435</v>
      </c>
      <c r="C32" s="7">
        <v>0</v>
      </c>
      <c r="D32" s="6">
        <v>0.99299999999999999</v>
      </c>
      <c r="E32" s="7">
        <v>0.01</v>
      </c>
      <c r="F32" s="6">
        <v>0.33600000000000002</v>
      </c>
      <c r="G32" s="7">
        <v>0</v>
      </c>
      <c r="H32" s="6">
        <v>2.11</v>
      </c>
      <c r="I32" s="6">
        <v>0.27600000000000002</v>
      </c>
      <c r="J32" s="6">
        <v>0.51200000000000001</v>
      </c>
      <c r="K32" s="6">
        <v>3.5000000000000003E-2</v>
      </c>
      <c r="L32" s="6">
        <v>4.0000000000000001E-3</v>
      </c>
      <c r="M32" s="7">
        <v>0.157</v>
      </c>
      <c r="N32" s="7">
        <v>3.3000000000000002E-2</v>
      </c>
      <c r="O32" s="15">
        <v>0.29099999999999998</v>
      </c>
      <c r="P32" s="15">
        <v>3.7999999999999999E-2</v>
      </c>
      <c r="R32">
        <f t="shared" si="1"/>
        <v>5.2300000000000013</v>
      </c>
      <c r="S32">
        <f t="shared" si="2"/>
        <v>0.435</v>
      </c>
      <c r="T32">
        <f t="shared" si="3"/>
        <v>1.339</v>
      </c>
      <c r="U32">
        <f t="shared" si="4"/>
        <v>2.11</v>
      </c>
      <c r="V32">
        <f t="shared" si="5"/>
        <v>0.82700000000000007</v>
      </c>
      <c r="W32">
        <f t="shared" si="6"/>
        <v>0.51900000000000002</v>
      </c>
    </row>
    <row r="33" spans="1:16" x14ac:dyDescent="0.25">
      <c r="A33" s="8"/>
      <c r="B33" s="9"/>
      <c r="C33" s="9"/>
      <c r="D33" s="5"/>
      <c r="E33" s="9"/>
      <c r="F33" s="5"/>
      <c r="G33" s="9"/>
      <c r="H33" s="5"/>
      <c r="I33" s="5"/>
      <c r="J33" s="5"/>
      <c r="K33" s="5"/>
      <c r="L33" s="5"/>
      <c r="M33" s="9"/>
      <c r="N33" s="9"/>
      <c r="O33" s="5"/>
      <c r="P33" s="9"/>
    </row>
    <row r="34" spans="1:16" x14ac:dyDescent="0.25">
      <c r="A34" s="10" t="s">
        <v>15</v>
      </c>
      <c r="B34" s="7"/>
      <c r="C34" s="7"/>
      <c r="D34" s="6"/>
      <c r="E34" s="7"/>
      <c r="F34" s="6"/>
      <c r="G34" s="7"/>
      <c r="H34" s="6"/>
      <c r="I34" s="6"/>
      <c r="J34" s="6"/>
      <c r="K34" s="6"/>
      <c r="L34" s="6"/>
      <c r="M34" s="7"/>
      <c r="N34" s="7"/>
      <c r="O34" s="6"/>
      <c r="P34" s="7"/>
    </row>
    <row r="35" spans="1:16" x14ac:dyDescent="0.25">
      <c r="A35" s="3" t="s">
        <v>35</v>
      </c>
      <c r="B35" s="7"/>
      <c r="C35" s="7"/>
      <c r="D35" s="6">
        <v>4.5</v>
      </c>
      <c r="E35" s="7"/>
      <c r="F35" s="6">
        <v>1.2</v>
      </c>
      <c r="G35" s="7"/>
      <c r="H35" s="6"/>
      <c r="I35" s="6"/>
      <c r="J35" s="6">
        <v>0.89</v>
      </c>
      <c r="K35" s="6"/>
      <c r="L35" s="6"/>
      <c r="M35" s="7"/>
      <c r="N35" s="7"/>
      <c r="O35" s="6">
        <v>0.87</v>
      </c>
      <c r="P35" s="7"/>
    </row>
    <row r="36" spans="1:16" x14ac:dyDescent="0.25">
      <c r="A36" s="3" t="s">
        <v>36</v>
      </c>
      <c r="B36" s="7"/>
      <c r="C36" s="7"/>
      <c r="D36" s="6">
        <v>1.9</v>
      </c>
      <c r="E36" s="7"/>
      <c r="F36" s="6">
        <v>0.65</v>
      </c>
      <c r="G36" s="7"/>
      <c r="H36" s="6"/>
      <c r="I36" s="6"/>
      <c r="J36" s="6">
        <v>0.74</v>
      </c>
      <c r="K36" s="6"/>
      <c r="L36" s="6"/>
      <c r="M36" s="7"/>
      <c r="N36" s="7"/>
      <c r="O36" s="6">
        <v>9.4E-2</v>
      </c>
      <c r="P36" s="7"/>
    </row>
    <row r="37" spans="1:16" x14ac:dyDescent="0.25">
      <c r="A37" s="3" t="s">
        <v>37</v>
      </c>
      <c r="B37" s="7"/>
      <c r="C37" s="7"/>
      <c r="D37" s="6">
        <v>0.76</v>
      </c>
      <c r="E37" s="7"/>
      <c r="F37" s="6">
        <v>0.34</v>
      </c>
      <c r="G37" s="7"/>
      <c r="H37" s="6"/>
      <c r="I37" s="6"/>
      <c r="J37" s="6">
        <v>0.49</v>
      </c>
      <c r="K37" s="6"/>
      <c r="L37" s="6"/>
      <c r="M37" s="7"/>
      <c r="N37" s="7"/>
      <c r="O37" s="6">
        <v>6.2E-2</v>
      </c>
      <c r="P37" s="7"/>
    </row>
    <row r="38" spans="1:16" x14ac:dyDescent="0.25">
      <c r="A38" s="3" t="s">
        <v>38</v>
      </c>
      <c r="B38" s="7"/>
      <c r="C38" s="7"/>
      <c r="D38" s="6">
        <v>5.3</v>
      </c>
      <c r="E38" s="7"/>
      <c r="F38" s="6">
        <v>1</v>
      </c>
      <c r="G38" s="7"/>
      <c r="H38" s="6"/>
      <c r="I38" s="6"/>
      <c r="J38" s="6">
        <v>1.6</v>
      </c>
      <c r="K38" s="6"/>
      <c r="L38" s="6"/>
      <c r="M38" s="7"/>
      <c r="N38" s="7"/>
      <c r="O38" s="6">
        <v>0.14000000000000001</v>
      </c>
      <c r="P38" s="7"/>
    </row>
    <row r="39" spans="1:16" x14ac:dyDescent="0.25">
      <c r="A39" s="3" t="s">
        <v>39</v>
      </c>
      <c r="B39" s="7"/>
      <c r="C39" s="7"/>
      <c r="D39" s="6">
        <v>1.4</v>
      </c>
      <c r="E39" s="7"/>
      <c r="F39" s="6">
        <v>0.4</v>
      </c>
      <c r="G39" s="7"/>
      <c r="H39" s="6"/>
      <c r="I39" s="6"/>
      <c r="J39" s="6">
        <v>0.79</v>
      </c>
      <c r="K39" s="6"/>
      <c r="L39" s="6"/>
      <c r="M39" s="7"/>
      <c r="N39" s="7"/>
      <c r="O39" s="6">
        <v>0.28000000000000003</v>
      </c>
      <c r="P39" s="7"/>
    </row>
    <row r="40" spans="1:16" x14ac:dyDescent="0.25">
      <c r="A40" s="3" t="s">
        <v>40</v>
      </c>
      <c r="B40" s="7"/>
      <c r="C40" s="7"/>
      <c r="D40" s="6">
        <v>1.4</v>
      </c>
      <c r="E40" s="7"/>
      <c r="F40" s="6">
        <v>0.38</v>
      </c>
      <c r="G40" s="7"/>
      <c r="H40" s="6"/>
      <c r="I40" s="6"/>
      <c r="J40" s="6">
        <v>0.71</v>
      </c>
      <c r="K40" s="6"/>
      <c r="L40" s="6"/>
      <c r="M40" s="7"/>
      <c r="N40" s="7"/>
      <c r="O40" s="6">
        <v>0.28000000000000003</v>
      </c>
      <c r="P40" s="7"/>
    </row>
    <row r="41" spans="1:16" x14ac:dyDescent="0.25">
      <c r="A41" s="8"/>
      <c r="B41" s="1"/>
      <c r="C41" s="1"/>
      <c r="D41" s="2"/>
      <c r="E41" s="1"/>
      <c r="F41" s="2"/>
      <c r="G41" s="1"/>
      <c r="H41" s="2"/>
      <c r="I41" s="2"/>
      <c r="J41" s="2"/>
      <c r="K41" s="2"/>
      <c r="L41" s="2"/>
      <c r="M41" s="1"/>
      <c r="N41" s="1"/>
      <c r="O41" s="2"/>
    </row>
    <row r="42" spans="1:16" x14ac:dyDescent="0.25">
      <c r="B42" s="7"/>
      <c r="C42" s="7"/>
      <c r="D42" s="6"/>
      <c r="E42" s="7"/>
      <c r="F42" s="6"/>
      <c r="G42" s="7"/>
      <c r="H42" s="6"/>
      <c r="I42" s="6"/>
      <c r="J42" s="6"/>
      <c r="K42" s="6"/>
      <c r="L42" s="6"/>
      <c r="M42" s="7"/>
      <c r="N42" s="7"/>
      <c r="O42" s="6"/>
      <c r="P42" s="7"/>
    </row>
    <row r="43" spans="1:16" x14ac:dyDescent="0.25">
      <c r="B43" s="7"/>
      <c r="C43" s="7"/>
      <c r="D43" s="6"/>
      <c r="E43" s="7"/>
      <c r="F43" s="6"/>
      <c r="G43" s="7"/>
      <c r="H43" s="6"/>
      <c r="I43" s="6"/>
      <c r="J43" s="6"/>
      <c r="K43" s="6"/>
      <c r="L43" s="6"/>
      <c r="M43" s="7"/>
      <c r="N43" s="7"/>
      <c r="O43" s="6"/>
      <c r="P43" s="7"/>
    </row>
    <row r="44" spans="1:16" x14ac:dyDescent="0.25">
      <c r="B44" s="7"/>
      <c r="C44" s="7"/>
      <c r="D44" s="6"/>
      <c r="E44" s="7"/>
      <c r="F44" s="6"/>
      <c r="G44" s="7"/>
      <c r="H44" s="6"/>
      <c r="I44" s="6"/>
      <c r="J44" s="6"/>
      <c r="K44" s="6"/>
      <c r="L44" s="6"/>
      <c r="M44" s="7"/>
      <c r="N44" s="7"/>
      <c r="O44" s="6"/>
      <c r="P44" s="7"/>
    </row>
    <row r="45" spans="1:16" x14ac:dyDescent="0.25">
      <c r="B45" s="7"/>
      <c r="C45" s="7"/>
      <c r="D45" s="6"/>
      <c r="E45" s="7"/>
      <c r="F45" s="6"/>
      <c r="G45" s="7"/>
      <c r="H45" s="6"/>
      <c r="I45" s="6"/>
      <c r="J45" s="6"/>
      <c r="K45" s="6"/>
      <c r="L45" s="6"/>
      <c r="M45" s="7"/>
      <c r="N45" s="7"/>
      <c r="O45" s="6"/>
      <c r="P45" s="7"/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45C713FDB0CB478B45EEC718817E5F" ma:contentTypeVersion="13" ma:contentTypeDescription="Create a new document." ma:contentTypeScope="" ma:versionID="3d5b2f3d91f0ac274acccf3130b0a837">
  <xsd:schema xmlns:xsd="http://www.w3.org/2001/XMLSchema" xmlns:xs="http://www.w3.org/2001/XMLSchema" xmlns:p="http://schemas.microsoft.com/office/2006/metadata/properties" xmlns:ns3="df1c9438-5628-46b6-b82a-af0447d1a3db" xmlns:ns4="bb5f8765-85e9-45bf-99b4-61b3391452cc" targetNamespace="http://schemas.microsoft.com/office/2006/metadata/properties" ma:root="true" ma:fieldsID="f1a869bb084efa6eeeb4f08790f527b1" ns3:_="" ns4:_="">
    <xsd:import namespace="df1c9438-5628-46b6-b82a-af0447d1a3db"/>
    <xsd:import namespace="bb5f8765-85e9-45bf-99b4-61b3391452c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1c9438-5628-46b6-b82a-af0447d1a3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5f8765-85e9-45bf-99b4-61b3391452c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C9EA44-69CE-475D-8D03-D2116813E1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1C166D-0DD4-4591-8B47-6DCC6B677130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b5f8765-85e9-45bf-99b4-61b3391452cc"/>
    <ds:schemaRef ds:uri="df1c9438-5628-46b6-b82a-af0447d1a3d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341E22F-306B-426D-954C-F8CA20FA03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1c9438-5628-46b6-b82a-af0447d1a3db"/>
    <ds:schemaRef ds:uri="bb5f8765-85e9-45bf-99b4-61b3391452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 Panizza</dc:creator>
  <cp:keywords/>
  <dc:description/>
  <cp:lastModifiedBy>Tamsin Grigg</cp:lastModifiedBy>
  <cp:revision/>
  <dcterms:created xsi:type="dcterms:W3CDTF">2018-04-25T22:40:49Z</dcterms:created>
  <dcterms:modified xsi:type="dcterms:W3CDTF">2022-06-29T02:49:30Z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0x010100DE45C713FDB0CB478B45EEC718817E5F</vt:lpwstr>
  </property>
</Properties>
</file>